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 defaultThemeVersion="124226"/>
  <bookViews>
    <workbookView xWindow="360" yWindow="120" windowWidth="11280" windowHeight="6225" activeTab="2"/>
  </bookViews>
  <sheets>
    <sheet name="Juniorky do 23 let" sheetId="3" r:id="rId1"/>
    <sheet name="Juniorky do 20 let" sheetId="1" state="hidden" r:id="rId2"/>
    <sheet name="Junioři do 23 let" sheetId="2" r:id="rId3"/>
  </sheets>
  <definedNames>
    <definedName name="_xlnm._FilterDatabase" localSheetId="1" hidden="1">'Juniorky do 20 let'!$A$4:$P$29</definedName>
  </definedNames>
  <calcPr calcId="125725" iterateDelta="1E-4"/>
</workbook>
</file>

<file path=xl/calcChain.xml><?xml version="1.0" encoding="utf-8"?>
<calcChain xmlns="http://schemas.openxmlformats.org/spreadsheetml/2006/main">
  <c r="M51" i="2"/>
  <c r="N66" i="3"/>
  <c r="N65"/>
  <c r="N64"/>
  <c r="N63"/>
  <c r="N61"/>
  <c r="N60"/>
  <c r="N59"/>
  <c r="N58"/>
  <c r="N55"/>
  <c r="N54"/>
  <c r="N53"/>
  <c r="N52"/>
  <c r="N47"/>
  <c r="N46"/>
  <c r="N45"/>
  <c r="N44"/>
  <c r="N43"/>
  <c r="N42"/>
  <c r="N41"/>
  <c r="N36"/>
  <c r="N35"/>
  <c r="N34"/>
  <c r="N33"/>
  <c r="N32"/>
  <c r="N25"/>
  <c r="N24"/>
  <c r="N23"/>
  <c r="N22"/>
  <c r="N16"/>
  <c r="N15"/>
  <c r="N14"/>
  <c r="N8"/>
  <c r="N9"/>
  <c r="N10"/>
  <c r="L66"/>
  <c r="H66"/>
  <c r="L65"/>
  <c r="H65"/>
  <c r="L64"/>
  <c r="H64"/>
  <c r="L63"/>
  <c r="H63"/>
  <c r="L61"/>
  <c r="H61"/>
  <c r="L60"/>
  <c r="H60"/>
  <c r="L59"/>
  <c r="H59"/>
  <c r="L58"/>
  <c r="H58"/>
  <c r="L57"/>
  <c r="H57"/>
  <c r="L55"/>
  <c r="H55"/>
  <c r="L54"/>
  <c r="H54"/>
  <c r="L53"/>
  <c r="H53"/>
  <c r="L52"/>
  <c r="H52"/>
  <c r="L50"/>
  <c r="H50"/>
  <c r="L49"/>
  <c r="H49"/>
  <c r="L51"/>
  <c r="H51"/>
  <c r="L47"/>
  <c r="H47"/>
  <c r="L46"/>
  <c r="H46"/>
  <c r="L45"/>
  <c r="H45"/>
  <c r="L44"/>
  <c r="H44"/>
  <c r="L43"/>
  <c r="H43"/>
  <c r="L42"/>
  <c r="H42"/>
  <c r="L41"/>
  <c r="H41"/>
  <c r="L39"/>
  <c r="H39"/>
  <c r="L40"/>
  <c r="H40"/>
  <c r="M40" s="1"/>
  <c r="L38"/>
  <c r="H38"/>
  <c r="L36"/>
  <c r="H36"/>
  <c r="L35"/>
  <c r="H35"/>
  <c r="L34"/>
  <c r="H34"/>
  <c r="L33"/>
  <c r="H33"/>
  <c r="L32"/>
  <c r="H32"/>
  <c r="L30"/>
  <c r="H30"/>
  <c r="L28"/>
  <c r="H28"/>
  <c r="L27"/>
  <c r="H27"/>
  <c r="L29"/>
  <c r="H29"/>
  <c r="L31"/>
  <c r="H31"/>
  <c r="L25"/>
  <c r="H25"/>
  <c r="L24"/>
  <c r="H24"/>
  <c r="L23"/>
  <c r="H23"/>
  <c r="L22"/>
  <c r="H22"/>
  <c r="L21"/>
  <c r="H21"/>
  <c r="L20"/>
  <c r="H20"/>
  <c r="L18"/>
  <c r="H18"/>
  <c r="L19"/>
  <c r="H19"/>
  <c r="L16"/>
  <c r="H16"/>
  <c r="L15"/>
  <c r="H15"/>
  <c r="L14"/>
  <c r="H14"/>
  <c r="L13"/>
  <c r="H13"/>
  <c r="L12"/>
  <c r="H12"/>
  <c r="L10"/>
  <c r="H10"/>
  <c r="L9"/>
  <c r="H9"/>
  <c r="L8"/>
  <c r="H8"/>
  <c r="L7"/>
  <c r="H7"/>
  <c r="N65" i="2"/>
  <c r="L65"/>
  <c r="H65"/>
  <c r="L64"/>
  <c r="H64"/>
  <c r="L58"/>
  <c r="H58"/>
  <c r="L57"/>
  <c r="H57"/>
  <c r="L54"/>
  <c r="H54"/>
  <c r="L50"/>
  <c r="H50"/>
  <c r="L51"/>
  <c r="H51"/>
  <c r="L53"/>
  <c r="H53"/>
  <c r="L52"/>
  <c r="H52"/>
  <c r="L43"/>
  <c r="H43"/>
  <c r="L44"/>
  <c r="H44"/>
  <c r="L39"/>
  <c r="H39"/>
  <c r="L38"/>
  <c r="H38"/>
  <c r="L45"/>
  <c r="H45"/>
  <c r="M45" s="1"/>
  <c r="L41"/>
  <c r="H41"/>
  <c r="N34"/>
  <c r="L34"/>
  <c r="H34"/>
  <c r="L27"/>
  <c r="H27"/>
  <c r="L29"/>
  <c r="H29"/>
  <c r="N22"/>
  <c r="L22"/>
  <c r="L20"/>
  <c r="L21"/>
  <c r="H22"/>
  <c r="H20"/>
  <c r="H21"/>
  <c r="L14"/>
  <c r="H14"/>
  <c r="L13"/>
  <c r="H13"/>
  <c r="N8"/>
  <c r="L8"/>
  <c r="H8"/>
  <c r="L9"/>
  <c r="H9"/>
  <c r="L59"/>
  <c r="L60"/>
  <c r="H59"/>
  <c r="H60"/>
  <c r="L42"/>
  <c r="L40"/>
  <c r="L46"/>
  <c r="H42"/>
  <c r="H40"/>
  <c r="H46"/>
  <c r="L31"/>
  <c r="L30"/>
  <c r="L28"/>
  <c r="L32"/>
  <c r="H31"/>
  <c r="H30"/>
  <c r="H28"/>
  <c r="H32"/>
  <c r="L24"/>
  <c r="L25"/>
  <c r="H24"/>
  <c r="L47"/>
  <c r="H47"/>
  <c r="L66"/>
  <c r="H66"/>
  <c r="L63"/>
  <c r="H63"/>
  <c r="L61"/>
  <c r="H61"/>
  <c r="L55"/>
  <c r="H55"/>
  <c r="L49"/>
  <c r="H49"/>
  <c r="L36"/>
  <c r="H36"/>
  <c r="L35"/>
  <c r="H35"/>
  <c r="L33"/>
  <c r="H33"/>
  <c r="H25"/>
  <c r="L23"/>
  <c r="H23"/>
  <c r="L18"/>
  <c r="H18"/>
  <c r="L19"/>
  <c r="H19"/>
  <c r="L16"/>
  <c r="H16"/>
  <c r="L15"/>
  <c r="H15"/>
  <c r="L12"/>
  <c r="H12"/>
  <c r="L10"/>
  <c r="H10"/>
  <c r="L7"/>
  <c r="H7"/>
  <c r="H14" i="1"/>
  <c r="H15"/>
  <c r="H16"/>
  <c r="H17"/>
  <c r="L16"/>
  <c r="L15"/>
  <c r="L14"/>
  <c r="L8"/>
  <c r="L9"/>
  <c r="H8"/>
  <c r="H9"/>
  <c r="L26"/>
  <c r="H26"/>
  <c r="M58" i="2" l="1"/>
  <c r="N58" s="1"/>
  <c r="M50"/>
  <c r="N51"/>
  <c r="M64"/>
  <c r="N64" s="1"/>
  <c r="M53"/>
  <c r="M52"/>
  <c r="N52" s="1"/>
  <c r="M44"/>
  <c r="N44" s="1"/>
  <c r="M41"/>
  <c r="N41" s="1"/>
  <c r="M57"/>
  <c r="N57" s="1"/>
  <c r="M30"/>
  <c r="N30" s="1"/>
  <c r="M20"/>
  <c r="N20" s="1"/>
  <c r="M19" i="3"/>
  <c r="N19" s="1"/>
  <c r="M31"/>
  <c r="N31" s="1"/>
  <c r="M20"/>
  <c r="N20" s="1"/>
  <c r="M13"/>
  <c r="N13" s="1"/>
  <c r="M38"/>
  <c r="N38" s="1"/>
  <c r="M41"/>
  <c r="M49"/>
  <c r="N49" s="1"/>
  <c r="M58"/>
  <c r="M59"/>
  <c r="M52"/>
  <c r="M53"/>
  <c r="M54"/>
  <c r="M55"/>
  <c r="M42"/>
  <c r="M43"/>
  <c r="M44"/>
  <c r="M45"/>
  <c r="M46"/>
  <c r="M47"/>
  <c r="M32"/>
  <c r="M33"/>
  <c r="M34"/>
  <c r="M35"/>
  <c r="M36"/>
  <c r="M22"/>
  <c r="M23"/>
  <c r="M24"/>
  <c r="M25"/>
  <c r="M14"/>
  <c r="M15"/>
  <c r="M16"/>
  <c r="M8"/>
  <c r="M9"/>
  <c r="M10"/>
  <c r="M50"/>
  <c r="N50" s="1"/>
  <c r="M21"/>
  <c r="N21" s="1"/>
  <c r="M39"/>
  <c r="N39" s="1"/>
  <c r="N40"/>
  <c r="M30"/>
  <c r="N30" s="1"/>
  <c r="M28"/>
  <c r="N28" s="1"/>
  <c r="M12"/>
  <c r="N12" s="1"/>
  <c r="M27"/>
  <c r="N27" s="1"/>
  <c r="M7"/>
  <c r="N7" s="1"/>
  <c r="M18"/>
  <c r="N18" s="1"/>
  <c r="M51"/>
  <c r="N51" s="1"/>
  <c r="M29"/>
  <c r="N29" s="1"/>
  <c r="M57"/>
  <c r="N57" s="1"/>
  <c r="M60"/>
  <c r="M61"/>
  <c r="M63"/>
  <c r="M64"/>
  <c r="M65"/>
  <c r="M66"/>
  <c r="M65" i="2"/>
  <c r="M13"/>
  <c r="M14"/>
  <c r="M27"/>
  <c r="N27" s="1"/>
  <c r="M43"/>
  <c r="N43" s="1"/>
  <c r="M54"/>
  <c r="N53"/>
  <c r="N50"/>
  <c r="N54"/>
  <c r="N45"/>
  <c r="M39"/>
  <c r="N39" s="1"/>
  <c r="M38"/>
  <c r="N38" s="1"/>
  <c r="M29"/>
  <c r="N29" s="1"/>
  <c r="M34"/>
  <c r="M21"/>
  <c r="N21" s="1"/>
  <c r="M22"/>
  <c r="M8"/>
  <c r="M9"/>
  <c r="N9"/>
  <c r="M25"/>
  <c r="N25" s="1"/>
  <c r="M60"/>
  <c r="N60" s="1"/>
  <c r="M32"/>
  <c r="N32" s="1"/>
  <c r="M59"/>
  <c r="M40"/>
  <c r="N40" s="1"/>
  <c r="M46"/>
  <c r="M42"/>
  <c r="N42" s="1"/>
  <c r="M8" i="1"/>
  <c r="M9"/>
  <c r="N8"/>
  <c r="N9"/>
  <c r="M24" i="2"/>
  <c r="N24" s="1"/>
  <c r="M31"/>
  <c r="N31" s="1"/>
  <c r="M61"/>
  <c r="N61" s="1"/>
  <c r="M47"/>
  <c r="M28"/>
  <c r="N28" s="1"/>
  <c r="M33"/>
  <c r="N33" s="1"/>
  <c r="M35"/>
  <c r="N35" s="1"/>
  <c r="M36"/>
  <c r="N36" s="1"/>
  <c r="M49"/>
  <c r="N49" s="1"/>
  <c r="M55"/>
  <c r="M63"/>
  <c r="M66"/>
  <c r="N66" s="1"/>
  <c r="M19"/>
  <c r="M18"/>
  <c r="N18" s="1"/>
  <c r="M23"/>
  <c r="N23" s="1"/>
  <c r="M12"/>
  <c r="M15"/>
  <c r="N15" s="1"/>
  <c r="M16"/>
  <c r="N16" s="1"/>
  <c r="M10"/>
  <c r="M7"/>
  <c r="M26" i="1"/>
  <c r="M16"/>
  <c r="M14"/>
  <c r="M15"/>
  <c r="L11"/>
  <c r="L12"/>
  <c r="L13"/>
  <c r="L17"/>
  <c r="M17" s="1"/>
  <c r="L19"/>
  <c r="L20"/>
  <c r="L21"/>
  <c r="L23"/>
  <c r="L24"/>
  <c r="L28"/>
  <c r="L29"/>
  <c r="H11"/>
  <c r="H12"/>
  <c r="H13"/>
  <c r="H19"/>
  <c r="H20"/>
  <c r="H21"/>
  <c r="H23"/>
  <c r="H24"/>
  <c r="H28"/>
  <c r="H29"/>
  <c r="O39" i="3" l="1"/>
  <c r="O28"/>
  <c r="O51" i="2"/>
  <c r="N46"/>
  <c r="O40"/>
  <c r="O55" i="3"/>
  <c r="O41"/>
  <c r="O10" i="2"/>
  <c r="O15" i="3"/>
  <c r="O27"/>
  <c r="O25"/>
  <c r="O8"/>
  <c r="O9"/>
  <c r="O10"/>
  <c r="O33"/>
  <c r="O46"/>
  <c r="O59"/>
  <c r="O38"/>
  <c r="O20"/>
  <c r="O66"/>
  <c r="O23"/>
  <c r="O24"/>
  <c r="O13"/>
  <c r="O14"/>
  <c r="O16"/>
  <c r="O19"/>
  <c r="O35"/>
  <c r="O32"/>
  <c r="O43"/>
  <c r="O47"/>
  <c r="O45"/>
  <c r="O50"/>
  <c r="O58"/>
  <c r="O51"/>
  <c r="O42"/>
  <c r="O54"/>
  <c r="O57"/>
  <c r="O63"/>
  <c r="O61"/>
  <c r="O53"/>
  <c r="O49"/>
  <c r="O52"/>
  <c r="O44"/>
  <c r="O31"/>
  <c r="O30"/>
  <c r="O22"/>
  <c r="O18"/>
  <c r="O21"/>
  <c r="O12"/>
  <c r="O7"/>
  <c r="O34"/>
  <c r="O36"/>
  <c r="O64"/>
  <c r="O65"/>
  <c r="O60"/>
  <c r="O65" i="2"/>
  <c r="O64"/>
  <c r="O60"/>
  <c r="O59"/>
  <c r="N14"/>
  <c r="O14"/>
  <c r="O18"/>
  <c r="O8"/>
  <c r="O20"/>
  <c r="O30"/>
  <c r="O21"/>
  <c r="N13"/>
  <c r="O7"/>
  <c r="O9"/>
  <c r="O22"/>
  <c r="O34"/>
  <c r="O31"/>
  <c r="O54"/>
  <c r="O52"/>
  <c r="O50"/>
  <c r="O42"/>
  <c r="O43"/>
  <c r="O39"/>
  <c r="O44"/>
  <c r="O41"/>
  <c r="O27"/>
  <c r="N10"/>
  <c r="N63"/>
  <c r="O63"/>
  <c r="O66"/>
  <c r="N55"/>
  <c r="O49"/>
  <c r="O55"/>
  <c r="N59"/>
  <c r="O58"/>
  <c r="O61"/>
  <c r="O57"/>
  <c r="N47"/>
  <c r="O46"/>
  <c r="O38"/>
  <c r="O47"/>
  <c r="N7"/>
  <c r="O35"/>
  <c r="O28"/>
  <c r="O36"/>
  <c r="O33"/>
  <c r="O29"/>
  <c r="N19"/>
  <c r="O24"/>
  <c r="O19"/>
  <c r="O25"/>
  <c r="O23"/>
  <c r="N12"/>
  <c r="O15"/>
  <c r="O16"/>
  <c r="O12"/>
  <c r="N14" i="1"/>
  <c r="O26"/>
  <c r="N26"/>
  <c r="N17"/>
  <c r="N15"/>
  <c r="N16"/>
  <c r="M13"/>
  <c r="M11"/>
  <c r="M29"/>
  <c r="M28"/>
  <c r="M24"/>
  <c r="M23"/>
  <c r="M21"/>
  <c r="N21" s="1"/>
  <c r="M20"/>
  <c r="M19"/>
  <c r="N19" s="1"/>
  <c r="M12"/>
  <c r="H7"/>
  <c r="L7"/>
  <c r="O14" l="1"/>
  <c r="O12"/>
  <c r="N12"/>
  <c r="N23"/>
  <c r="O23"/>
  <c r="O24"/>
  <c r="N24"/>
  <c r="N29"/>
  <c r="O29"/>
  <c r="O13"/>
  <c r="N13"/>
  <c r="O16"/>
  <c r="O15"/>
  <c r="O28"/>
  <c r="N28"/>
  <c r="O11"/>
  <c r="N11"/>
  <c r="O20"/>
  <c r="O19"/>
  <c r="O21"/>
  <c r="N20"/>
  <c r="M7"/>
  <c r="O7" l="1"/>
  <c r="N7"/>
  <c r="O8"/>
  <c r="O9"/>
</calcChain>
</file>

<file path=xl/sharedStrings.xml><?xml version="1.0" encoding="utf-8"?>
<sst xmlns="http://schemas.openxmlformats.org/spreadsheetml/2006/main" count="238" uniqueCount="133">
  <si>
    <t>Těl.hm.</t>
  </si>
  <si>
    <t>Oddíl</t>
  </si>
  <si>
    <t>Trh</t>
  </si>
  <si>
    <t>Nadhoz</t>
  </si>
  <si>
    <t>Dvojboj</t>
  </si>
  <si>
    <t>Sinclair</t>
  </si>
  <si>
    <t>I.</t>
  </si>
  <si>
    <t>II.</t>
  </si>
  <si>
    <t>III.</t>
  </si>
  <si>
    <t>Zap.</t>
  </si>
  <si>
    <t>-</t>
  </si>
  <si>
    <t>Příjmení + Jméno</t>
  </si>
  <si>
    <t>MČR 2018 JUNIOŘI A JUNIORKY DO 20 LET</t>
  </si>
  <si>
    <t>Termín: 19.5.2018</t>
  </si>
  <si>
    <t>Místo konání: Boskovice</t>
  </si>
  <si>
    <t>do 53 kg</t>
  </si>
  <si>
    <t>do 58 kg</t>
  </si>
  <si>
    <t>do 63 kg</t>
  </si>
  <si>
    <t>do 90 kg</t>
  </si>
  <si>
    <t>nad 90 kg</t>
  </si>
  <si>
    <t>Satmaryová Nikola</t>
  </si>
  <si>
    <t>SK VOZ H. Suchá</t>
  </si>
  <si>
    <t>Handlová Veronika</t>
  </si>
  <si>
    <t>CF Destiny Brno</t>
  </si>
  <si>
    <t>Šemnická Kateřina</t>
  </si>
  <si>
    <t>TJ Holešov</t>
  </si>
  <si>
    <t>Volná Veronika</t>
  </si>
  <si>
    <t>SKV B. Bohumín</t>
  </si>
  <si>
    <t>Klabalová Klára</t>
  </si>
  <si>
    <t>TJ TŽ Třinec</t>
  </si>
  <si>
    <t>Žaganová Aneta</t>
  </si>
  <si>
    <t>Malcharcziková Eliška</t>
  </si>
  <si>
    <t>S. M. Ostrava</t>
  </si>
  <si>
    <t>Koželská Kristýna</t>
  </si>
  <si>
    <t>APK Praha</t>
  </si>
  <si>
    <t>Kubíková Marie</t>
  </si>
  <si>
    <t>Klimková Kristýna</t>
  </si>
  <si>
    <t>TJ B. Sokolov</t>
  </si>
  <si>
    <t>Zronková Nikola</t>
  </si>
  <si>
    <t>TJ R. Rotava</t>
  </si>
  <si>
    <t>Wrzeczionková Viktorie</t>
  </si>
  <si>
    <t>Jadrníčková Pavlína</t>
  </si>
  <si>
    <t>Supíková Darja</t>
  </si>
  <si>
    <t>Zronková Daniela</t>
  </si>
  <si>
    <t>Gorzolková Denisa</t>
  </si>
  <si>
    <t>Poláková Anna</t>
  </si>
  <si>
    <t>Vzpírání Haná</t>
  </si>
  <si>
    <t>Kocurová Pavlína</t>
  </si>
  <si>
    <t>TJ N. Role</t>
  </si>
  <si>
    <t xml:space="preserve">do 69 kg </t>
  </si>
  <si>
    <t>Sk.</t>
  </si>
  <si>
    <t>Pořadí</t>
  </si>
  <si>
    <t>Rok nar.</t>
  </si>
  <si>
    <t>do 56 kg</t>
  </si>
  <si>
    <t>do 62 kg</t>
  </si>
  <si>
    <t>do 69 kg</t>
  </si>
  <si>
    <t>do 85 kg</t>
  </si>
  <si>
    <t>do 77 kg</t>
  </si>
  <si>
    <t>do 94 kg</t>
  </si>
  <si>
    <t>do 105 kg</t>
  </si>
  <si>
    <t>nad 105 kg</t>
  </si>
  <si>
    <t>Technický rozhodčí: Ing. Jarmila Kaláčová, Vladislav Doležel</t>
  </si>
  <si>
    <t>Rozhodčí: Michal Liška, Antonín Špidlík, Zdeněk Sekanina, Josef Stuchlík, Oldřich Kužílek, Josef Kolář</t>
  </si>
  <si>
    <t>Zapisovatel - zápis : Ivana Tomalová</t>
  </si>
  <si>
    <t>Zapisovatel - čas: Miroslava Lepíková</t>
  </si>
  <si>
    <t>Mistrovství České republiky juniorů do 23 let</t>
  </si>
  <si>
    <t>Termín: 29. 9. 2018</t>
  </si>
  <si>
    <t>Místo konání: Holešov</t>
  </si>
  <si>
    <t>Jméno</t>
  </si>
  <si>
    <t>hmotnost</t>
  </si>
  <si>
    <t>Těl.</t>
  </si>
  <si>
    <t>Mistrovství České republiky juniorek do 23 let</t>
  </si>
  <si>
    <t>do 48 kg</t>
  </si>
  <si>
    <t>do 75 kg</t>
  </si>
  <si>
    <t>Macháčková Kristýna</t>
  </si>
  <si>
    <t>Poklopová Aneta</t>
  </si>
  <si>
    <t>Malá Michaela</t>
  </si>
  <si>
    <t>Bariová Lucie</t>
  </si>
  <si>
    <t>TJ Start Plzeň</t>
  </si>
  <si>
    <t>Šípová Simona</t>
  </si>
  <si>
    <t>SPČ Olomouc</t>
  </si>
  <si>
    <t>Suszková Iva</t>
  </si>
  <si>
    <t>Zachardová Nela</t>
  </si>
  <si>
    <t>Přibylová Vendula</t>
  </si>
  <si>
    <t>Skolková Andrea</t>
  </si>
  <si>
    <t>Vašků Karolína</t>
  </si>
  <si>
    <t>Polhoš Marek</t>
  </si>
  <si>
    <t>Polák František</t>
  </si>
  <si>
    <t>Baláž Patrik</t>
  </si>
  <si>
    <t>Kubík Jakub</t>
  </si>
  <si>
    <t>Barnet Jiří</t>
  </si>
  <si>
    <t>Zbořil Štěpán</t>
  </si>
  <si>
    <t>Šesták Dominik</t>
  </si>
  <si>
    <t>Strakoš Martin</t>
  </si>
  <si>
    <t>SKV Příbor</t>
  </si>
  <si>
    <t>Šír David</t>
  </si>
  <si>
    <t>SVK Teplice</t>
  </si>
  <si>
    <t>Van-Lul Roman</t>
  </si>
  <si>
    <t>Matik Ludvík</t>
  </si>
  <si>
    <t>Stránský Petr</t>
  </si>
  <si>
    <t>Bárta Petr</t>
  </si>
  <si>
    <t>Kořínek Vít</t>
  </si>
  <si>
    <t>Jančík Pavel</t>
  </si>
  <si>
    <t>Kolář Daniel</t>
  </si>
  <si>
    <t>Drnec Jakub</t>
  </si>
  <si>
    <t>Liener Jiří</t>
  </si>
  <si>
    <t>TAK HELLAS Brno</t>
  </si>
  <si>
    <t>Novotný Martin</t>
  </si>
  <si>
    <t>Vogel Arnošt</t>
  </si>
  <si>
    <t>Kolář Josef</t>
  </si>
  <si>
    <t>Salamon Tomáš</t>
  </si>
  <si>
    <t>Nezdara Vojtěch</t>
  </si>
  <si>
    <t>Kolář Jan</t>
  </si>
  <si>
    <t>Barteček Jakub</t>
  </si>
  <si>
    <t>Ott Tomáš</t>
  </si>
  <si>
    <t>Mrština Tomáš</t>
  </si>
  <si>
    <t>Hanáček Jan</t>
  </si>
  <si>
    <t>Gorný Jakub</t>
  </si>
  <si>
    <t>Oračko Dominik</t>
  </si>
  <si>
    <t>Pecka Tomáš</t>
  </si>
  <si>
    <t>SKV Teplice</t>
  </si>
  <si>
    <t>Miroslava Lepíková</t>
  </si>
  <si>
    <t>Rozhodčí:  Antonín Špidlík, Josef Stuchlík, Oldřich Kužílek, Jarmila Kaláčová, Marie Orságová, Iva Saranová, Vladislav Doležel, Michal Janíček, Petr Navrátil,</t>
  </si>
  <si>
    <t>TJ Baník Sokolov</t>
  </si>
  <si>
    <t>SKVOZ Horní Suchá</t>
  </si>
  <si>
    <t>TJ S. M. Ostrava</t>
  </si>
  <si>
    <t>TJ S. JS Zlín</t>
  </si>
  <si>
    <t>TJ Start Plzen</t>
  </si>
  <si>
    <t>TJ Chomutov</t>
  </si>
  <si>
    <t>TJ Bohemians Praha</t>
  </si>
  <si>
    <t>Rozhodčí: VR - Doležel Vladislav, R - Antonín Špidlík, Josef Stuchlík, Oldřich Kužílek, Lepíková Slávka, Kaláčová Jarmila, Navrátil Petr, Saranová Iva,</t>
  </si>
  <si>
    <t>Orságová Marie, Janíček Michal</t>
  </si>
  <si>
    <t>Štreichl Martin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</si>
</sst>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_ ;[Red]\-0\ "/>
  </numFmts>
  <fonts count="16">
    <font>
      <sz val="10"/>
      <name val="Arial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22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6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0"/>
      </left>
      <right style="thin">
        <color indexed="0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0"/>
      </left>
      <right/>
      <top style="thin">
        <color indexed="0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0"/>
      </left>
      <right/>
      <top/>
      <bottom style="medium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0"/>
      </left>
      <right style="thin">
        <color indexed="0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thin">
        <color indexed="0"/>
      </left>
      <right style="thin">
        <color indexed="0"/>
      </right>
      <top/>
      <bottom style="hair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hair">
        <color indexed="8"/>
      </bottom>
      <diagonal/>
    </border>
    <border>
      <left style="medium">
        <color indexed="8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8"/>
      </right>
      <top/>
      <bottom style="hair">
        <color indexed="64"/>
      </bottom>
      <diagonal/>
    </border>
    <border>
      <left style="medium">
        <color indexed="8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8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0"/>
      </left>
      <right style="thin">
        <color indexed="0"/>
      </right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0" fontId="11" fillId="0" borderId="0"/>
  </cellStyleXfs>
  <cellXfs count="337">
    <xf numFmtId="0" fontId="0" fillId="0" borderId="0" xfId="0"/>
    <xf numFmtId="0" fontId="2" fillId="0" borderId="1" xfId="0" applyFont="1" applyBorder="1" applyAlignment="1">
      <alignment horizontal="left"/>
    </xf>
    <xf numFmtId="2" fontId="2" fillId="0" borderId="3" xfId="0" applyNumberFormat="1" applyFont="1" applyBorder="1" applyAlignment="1">
      <alignment horizontal="right"/>
    </xf>
    <xf numFmtId="0" fontId="6" fillId="0" borderId="5" xfId="0" applyFont="1" applyBorder="1" applyAlignment="1">
      <alignment horizontal="centerContinuous"/>
    </xf>
    <xf numFmtId="0" fontId="6" fillId="0" borderId="6" xfId="0" applyFont="1" applyBorder="1" applyAlignment="1">
      <alignment horizontal="centerContinuous"/>
    </xf>
    <xf numFmtId="0" fontId="6" fillId="0" borderId="7" xfId="0" applyFont="1" applyBorder="1" applyAlignment="1">
      <alignment horizontal="centerContinuous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20" xfId="0" applyNumberFormat="1" applyFont="1" applyBorder="1" applyAlignment="1">
      <alignment horizontal="right"/>
    </xf>
    <xf numFmtId="0" fontId="2" fillId="0" borderId="18" xfId="0" applyFont="1" applyBorder="1" applyAlignment="1">
      <alignment horizontal="left"/>
    </xf>
    <xf numFmtId="0" fontId="2" fillId="0" borderId="18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0" fontId="9" fillId="4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right"/>
    </xf>
    <xf numFmtId="2" fontId="2" fillId="0" borderId="23" xfId="0" applyNumberFormat="1" applyFont="1" applyBorder="1" applyAlignment="1">
      <alignment horizontal="right"/>
    </xf>
    <xf numFmtId="0" fontId="2" fillId="0" borderId="25" xfId="0" applyFont="1" applyFill="1" applyBorder="1" applyAlignment="1">
      <alignment horizontal="center"/>
    </xf>
    <xf numFmtId="0" fontId="2" fillId="0" borderId="24" xfId="0" applyFont="1" applyBorder="1" applyAlignment="1">
      <alignment horizontal="left"/>
    </xf>
    <xf numFmtId="0" fontId="2" fillId="0" borderId="24" xfId="0" applyFont="1" applyBorder="1" applyAlignment="1">
      <alignment horizontal="center"/>
    </xf>
    <xf numFmtId="0" fontId="11" fillId="0" borderId="25" xfId="0" applyFont="1" applyFill="1" applyBorder="1" applyAlignment="1">
      <alignment horizontal="center"/>
    </xf>
    <xf numFmtId="0" fontId="11" fillId="0" borderId="18" xfId="0" applyFont="1" applyBorder="1" applyAlignment="1">
      <alignment horizontal="left"/>
    </xf>
    <xf numFmtId="0" fontId="11" fillId="0" borderId="21" xfId="0" applyFont="1" applyFill="1" applyBorder="1" applyAlignment="1">
      <alignment horizontal="center"/>
    </xf>
    <xf numFmtId="0" fontId="11" fillId="0" borderId="18" xfId="0" applyFont="1" applyFill="1" applyBorder="1" applyAlignment="1">
      <alignment horizontal="center"/>
    </xf>
    <xf numFmtId="0" fontId="11" fillId="0" borderId="24" xfId="0" applyFont="1" applyBorder="1" applyAlignment="1">
      <alignment horizontal="left"/>
    </xf>
    <xf numFmtId="0" fontId="11" fillId="0" borderId="24" xfId="0" applyFont="1" applyBorder="1" applyAlignment="1">
      <alignment horizontal="center"/>
    </xf>
    <xf numFmtId="2" fontId="2" fillId="0" borderId="16" xfId="0" applyNumberFormat="1" applyFont="1" applyBorder="1" applyAlignment="1">
      <alignment horizontal="right"/>
    </xf>
    <xf numFmtId="0" fontId="2" fillId="0" borderId="19" xfId="0" applyFont="1" applyBorder="1" applyAlignment="1">
      <alignment horizontal="left"/>
    </xf>
    <xf numFmtId="0" fontId="2" fillId="0" borderId="29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164" fontId="2" fillId="0" borderId="19" xfId="0" applyNumberFormat="1" applyFont="1" applyBorder="1" applyAlignment="1">
      <alignment horizontal="right"/>
    </xf>
    <xf numFmtId="2" fontId="2" fillId="0" borderId="33" xfId="0" applyNumberFormat="1" applyFont="1" applyBorder="1" applyAlignment="1">
      <alignment horizontal="right"/>
    </xf>
    <xf numFmtId="0" fontId="2" fillId="0" borderId="34" xfId="0" applyFont="1" applyBorder="1" applyAlignment="1">
      <alignment horizontal="left"/>
    </xf>
    <xf numFmtId="0" fontId="2" fillId="0" borderId="35" xfId="0" applyFont="1" applyFill="1" applyBorder="1" applyAlignment="1">
      <alignment horizontal="center"/>
    </xf>
    <xf numFmtId="0" fontId="2" fillId="0" borderId="34" xfId="0" applyFont="1" applyBorder="1" applyAlignment="1">
      <alignment horizontal="center"/>
    </xf>
    <xf numFmtId="164" fontId="2" fillId="0" borderId="34" xfId="0" applyNumberFormat="1" applyFont="1" applyBorder="1" applyAlignment="1">
      <alignment horizontal="right"/>
    </xf>
    <xf numFmtId="0" fontId="11" fillId="0" borderId="19" xfId="0" applyFont="1" applyBorder="1" applyAlignment="1">
      <alignment horizontal="left"/>
    </xf>
    <xf numFmtId="0" fontId="11" fillId="0" borderId="29" xfId="0" applyFont="1" applyFill="1" applyBorder="1" applyAlignment="1">
      <alignment horizontal="center"/>
    </xf>
    <xf numFmtId="0" fontId="11" fillId="0" borderId="19" xfId="0" applyFont="1" applyBorder="1" applyAlignment="1">
      <alignment horizontal="center"/>
    </xf>
    <xf numFmtId="1" fontId="2" fillId="0" borderId="17" xfId="0" applyNumberFormat="1" applyFont="1" applyFill="1" applyBorder="1" applyAlignment="1">
      <alignment horizontal="center"/>
    </xf>
    <xf numFmtId="1" fontId="2" fillId="0" borderId="19" xfId="0" applyNumberFormat="1" applyFont="1" applyFill="1" applyBorder="1" applyAlignment="1">
      <alignment horizontal="center"/>
    </xf>
    <xf numFmtId="1" fontId="2" fillId="0" borderId="12" xfId="0" applyNumberFormat="1" applyFont="1" applyFill="1" applyBorder="1" applyAlignment="1">
      <alignment horizontal="center"/>
    </xf>
    <xf numFmtId="1" fontId="2" fillId="0" borderId="22" xfId="0" applyNumberFormat="1" applyFont="1" applyFill="1" applyBorder="1" applyAlignment="1">
      <alignment horizontal="center"/>
    </xf>
    <xf numFmtId="1" fontId="2" fillId="0" borderId="36" xfId="0" applyNumberFormat="1" applyFont="1" applyFill="1" applyBorder="1" applyAlignment="1">
      <alignment horizontal="center"/>
    </xf>
    <xf numFmtId="164" fontId="2" fillId="0" borderId="27" xfId="0" applyNumberFormat="1" applyFont="1" applyBorder="1" applyAlignment="1">
      <alignment horizontal="right"/>
    </xf>
    <xf numFmtId="0" fontId="4" fillId="5" borderId="10" xfId="0" applyFont="1" applyFill="1" applyBorder="1" applyAlignment="1">
      <alignment horizontal="center"/>
    </xf>
    <xf numFmtId="1" fontId="4" fillId="5" borderId="19" xfId="0" applyNumberFormat="1" applyFont="1" applyFill="1" applyBorder="1" applyAlignment="1">
      <alignment horizontal="center"/>
    </xf>
    <xf numFmtId="1" fontId="4" fillId="5" borderId="1" xfId="0" applyNumberFormat="1" applyFont="1" applyFill="1" applyBorder="1" applyAlignment="1">
      <alignment horizontal="center"/>
    </xf>
    <xf numFmtId="1" fontId="4" fillId="5" borderId="18" xfId="0" applyNumberFormat="1" applyFont="1" applyFill="1" applyBorder="1" applyAlignment="1">
      <alignment horizontal="center"/>
    </xf>
    <xf numFmtId="1" fontId="4" fillId="5" borderId="34" xfId="0" applyNumberFormat="1" applyFont="1" applyFill="1" applyBorder="1" applyAlignment="1">
      <alignment horizontal="center"/>
    </xf>
    <xf numFmtId="1" fontId="4" fillId="5" borderId="24" xfId="0" applyNumberFormat="1" applyFont="1" applyFill="1" applyBorder="1" applyAlignment="1">
      <alignment horizontal="center"/>
    </xf>
    <xf numFmtId="0" fontId="0" fillId="0" borderId="0" xfId="0" applyFill="1"/>
    <xf numFmtId="164" fontId="2" fillId="0" borderId="1" xfId="1" applyNumberFormat="1" applyFont="1" applyBorder="1" applyAlignment="1">
      <alignment horizontal="right"/>
    </xf>
    <xf numFmtId="164" fontId="2" fillId="0" borderId="27" xfId="1" applyNumberFormat="1" applyFont="1" applyBorder="1" applyAlignment="1">
      <alignment horizontal="right"/>
    </xf>
    <xf numFmtId="1" fontId="1" fillId="5" borderId="19" xfId="0" applyNumberFormat="1" applyFont="1" applyFill="1" applyBorder="1" applyAlignment="1">
      <alignment horizontal="center"/>
    </xf>
    <xf numFmtId="1" fontId="1" fillId="5" borderId="1" xfId="0" applyNumberFormat="1" applyFont="1" applyFill="1" applyBorder="1" applyAlignment="1">
      <alignment horizontal="center"/>
    </xf>
    <xf numFmtId="1" fontId="1" fillId="5" borderId="18" xfId="0" applyNumberFormat="1" applyFont="1" applyFill="1" applyBorder="1" applyAlignment="1">
      <alignment horizontal="center"/>
    </xf>
    <xf numFmtId="1" fontId="1" fillId="5" borderId="27" xfId="0" applyNumberFormat="1" applyFont="1" applyFill="1" applyBorder="1" applyAlignment="1">
      <alignment horizontal="center"/>
    </xf>
    <xf numFmtId="1" fontId="1" fillId="3" borderId="17" xfId="0" applyNumberFormat="1" applyFont="1" applyFill="1" applyBorder="1" applyAlignment="1">
      <alignment horizontal="center"/>
    </xf>
    <xf numFmtId="1" fontId="1" fillId="3" borderId="12" xfId="0" applyNumberFormat="1" applyFont="1" applyFill="1" applyBorder="1" applyAlignment="1">
      <alignment horizontal="center"/>
    </xf>
    <xf numFmtId="1" fontId="1" fillId="3" borderId="28" xfId="0" applyNumberFormat="1" applyFont="1" applyFill="1" applyBorder="1" applyAlignment="1">
      <alignment horizontal="center"/>
    </xf>
    <xf numFmtId="1" fontId="4" fillId="3" borderId="17" xfId="0" applyNumberFormat="1" applyFont="1" applyFill="1" applyBorder="1" applyAlignment="1">
      <alignment horizontal="center"/>
    </xf>
    <xf numFmtId="1" fontId="4" fillId="3" borderId="12" xfId="0" applyNumberFormat="1" applyFont="1" applyFill="1" applyBorder="1" applyAlignment="1">
      <alignment horizontal="center"/>
    </xf>
    <xf numFmtId="1" fontId="4" fillId="3" borderId="18" xfId="0" applyNumberFormat="1" applyFont="1" applyFill="1" applyBorder="1" applyAlignment="1">
      <alignment horizontal="center"/>
    </xf>
    <xf numFmtId="1" fontId="4" fillId="3" borderId="22" xfId="0" applyNumberFormat="1" applyFont="1" applyFill="1" applyBorder="1" applyAlignment="1">
      <alignment horizontal="center"/>
    </xf>
    <xf numFmtId="1" fontId="4" fillId="3" borderId="36" xfId="0" applyNumberFormat="1" applyFont="1" applyFill="1" applyBorder="1" applyAlignment="1">
      <alignment horizontal="center"/>
    </xf>
    <xf numFmtId="1" fontId="11" fillId="0" borderId="19" xfId="0" applyNumberFormat="1" applyFont="1" applyBorder="1" applyAlignment="1">
      <alignment horizontal="right"/>
    </xf>
    <xf numFmtId="1" fontId="11" fillId="0" borderId="18" xfId="0" applyNumberFormat="1" applyFont="1" applyBorder="1" applyAlignment="1">
      <alignment horizontal="right"/>
    </xf>
    <xf numFmtId="1" fontId="2" fillId="0" borderId="19" xfId="0" applyNumberFormat="1" applyFont="1" applyBorder="1" applyAlignment="1">
      <alignment horizontal="right"/>
    </xf>
    <xf numFmtId="1" fontId="2" fillId="0" borderId="18" xfId="0" applyNumberFormat="1" applyFont="1" applyBorder="1" applyAlignment="1">
      <alignment horizontal="right"/>
    </xf>
    <xf numFmtId="1" fontId="2" fillId="0" borderId="34" xfId="0" applyNumberFormat="1" applyFont="1" applyBorder="1" applyAlignment="1">
      <alignment horizontal="right"/>
    </xf>
    <xf numFmtId="1" fontId="2" fillId="0" borderId="41" xfId="0" applyNumberFormat="1" applyFont="1" applyBorder="1" applyAlignment="1">
      <alignment horizontal="right"/>
    </xf>
    <xf numFmtId="165" fontId="11" fillId="6" borderId="17" xfId="0" applyNumberFormat="1" applyFont="1" applyFill="1" applyBorder="1" applyAlignment="1">
      <alignment horizontal="center"/>
    </xf>
    <xf numFmtId="165" fontId="11" fillId="0" borderId="26" xfId="0" applyNumberFormat="1" applyFont="1" applyFill="1" applyBorder="1" applyAlignment="1">
      <alignment horizontal="center"/>
    </xf>
    <xf numFmtId="165" fontId="11" fillId="6" borderId="22" xfId="0" applyNumberFormat="1" applyFont="1" applyFill="1" applyBorder="1" applyAlignment="1">
      <alignment horizontal="center"/>
    </xf>
    <xf numFmtId="165" fontId="11" fillId="0" borderId="26" xfId="0" applyNumberFormat="1" applyFont="1" applyBorder="1" applyAlignment="1">
      <alignment horizontal="center"/>
    </xf>
    <xf numFmtId="165" fontId="11" fillId="6" borderId="19" xfId="0" applyNumberFormat="1" applyFont="1" applyFill="1" applyBorder="1" applyAlignment="1">
      <alignment horizontal="center"/>
    </xf>
    <xf numFmtId="165" fontId="2" fillId="0" borderId="17" xfId="0" applyNumberFormat="1" applyFont="1" applyFill="1" applyBorder="1" applyAlignment="1">
      <alignment horizontal="center"/>
    </xf>
    <xf numFmtId="165" fontId="2" fillId="0" borderId="19" xfId="0" applyNumberFormat="1" applyFont="1" applyFill="1" applyBorder="1" applyAlignment="1">
      <alignment horizontal="center"/>
    </xf>
    <xf numFmtId="165" fontId="2" fillId="0" borderId="12" xfId="0" applyNumberFormat="1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165" fontId="2" fillId="0" borderId="26" xfId="0" applyNumberFormat="1" applyFont="1" applyFill="1" applyBorder="1" applyAlignment="1">
      <alignment horizontal="center"/>
    </xf>
    <xf numFmtId="165" fontId="2" fillId="0" borderId="22" xfId="0" applyNumberFormat="1" applyFont="1" applyFill="1" applyBorder="1" applyAlignment="1">
      <alignment horizontal="center"/>
    </xf>
    <xf numFmtId="165" fontId="2" fillId="0" borderId="18" xfId="0" applyNumberFormat="1" applyFont="1" applyFill="1" applyBorder="1" applyAlignment="1">
      <alignment horizontal="center"/>
    </xf>
    <xf numFmtId="165" fontId="2" fillId="0" borderId="17" xfId="0" quotePrefix="1" applyNumberFormat="1" applyFont="1" applyFill="1" applyBorder="1" applyAlignment="1">
      <alignment horizontal="center"/>
    </xf>
    <xf numFmtId="165" fontId="11" fillId="6" borderId="18" xfId="0" applyNumberFormat="1" applyFont="1" applyFill="1" applyBorder="1" applyAlignment="1">
      <alignment horizontal="center"/>
    </xf>
    <xf numFmtId="165" fontId="2" fillId="6" borderId="12" xfId="0" applyNumberFormat="1" applyFont="1" applyFill="1" applyBorder="1" applyAlignment="1">
      <alignment horizontal="center"/>
    </xf>
    <xf numFmtId="165" fontId="2" fillId="6" borderId="24" xfId="0" applyNumberFormat="1" applyFont="1" applyFill="1" applyBorder="1" applyAlignment="1">
      <alignment horizontal="center"/>
    </xf>
    <xf numFmtId="165" fontId="2" fillId="6" borderId="18" xfId="0" applyNumberFormat="1" applyFont="1" applyFill="1" applyBorder="1" applyAlignment="1">
      <alignment horizontal="center"/>
    </xf>
    <xf numFmtId="165" fontId="2" fillId="6" borderId="19" xfId="0" applyNumberFormat="1" applyFont="1" applyFill="1" applyBorder="1" applyAlignment="1">
      <alignment horizontal="center"/>
    </xf>
    <xf numFmtId="165" fontId="2" fillId="6" borderId="1" xfId="0" applyNumberFormat="1" applyFont="1" applyFill="1" applyBorder="1" applyAlignment="1">
      <alignment horizontal="center"/>
    </xf>
    <xf numFmtId="165" fontId="2" fillId="6" borderId="17" xfId="0" applyNumberFormat="1" applyFont="1" applyFill="1" applyBorder="1" applyAlignment="1">
      <alignment horizontal="center"/>
    </xf>
    <xf numFmtId="165" fontId="11" fillId="6" borderId="26" xfId="0" applyNumberFormat="1" applyFont="1" applyFill="1" applyBorder="1" applyAlignment="1">
      <alignment horizontal="center"/>
    </xf>
    <xf numFmtId="165" fontId="2" fillId="6" borderId="26" xfId="0" applyNumberFormat="1" applyFont="1" applyFill="1" applyBorder="1" applyAlignment="1">
      <alignment horizontal="center"/>
    </xf>
    <xf numFmtId="165" fontId="11" fillId="6" borderId="24" xfId="0" applyNumberFormat="1" applyFont="1" applyFill="1" applyBorder="1" applyAlignment="1">
      <alignment horizontal="center"/>
    </xf>
    <xf numFmtId="165" fontId="11" fillId="6" borderId="22" xfId="0" quotePrefix="1" applyNumberFormat="1" applyFont="1" applyFill="1" applyBorder="1" applyAlignment="1">
      <alignment horizontal="center"/>
    </xf>
    <xf numFmtId="1" fontId="2" fillId="6" borderId="19" xfId="0" applyNumberFormat="1" applyFont="1" applyFill="1" applyBorder="1" applyAlignment="1">
      <alignment horizontal="center"/>
    </xf>
    <xf numFmtId="1" fontId="2" fillId="6" borderId="17" xfId="0" applyNumberFormat="1" applyFont="1" applyFill="1" applyBorder="1" applyAlignment="1">
      <alignment horizontal="center"/>
    </xf>
    <xf numFmtId="1" fontId="2" fillId="6" borderId="12" xfId="0" applyNumberFormat="1" applyFont="1" applyFill="1" applyBorder="1" applyAlignment="1">
      <alignment horizontal="center"/>
    </xf>
    <xf numFmtId="1" fontId="2" fillId="6" borderId="1" xfId="0" applyNumberFormat="1" applyFont="1" applyFill="1" applyBorder="1" applyAlignment="1">
      <alignment horizontal="center"/>
    </xf>
    <xf numFmtId="1" fontId="2" fillId="6" borderId="22" xfId="0" applyNumberFormat="1" applyFont="1" applyFill="1" applyBorder="1" applyAlignment="1">
      <alignment horizontal="center"/>
    </xf>
    <xf numFmtId="1" fontId="2" fillId="6" borderId="36" xfId="0" applyNumberFormat="1" applyFont="1" applyFill="1" applyBorder="1" applyAlignment="1">
      <alignment horizontal="center"/>
    </xf>
    <xf numFmtId="1" fontId="2" fillId="6" borderId="18" xfId="0" applyNumberFormat="1" applyFont="1" applyFill="1" applyBorder="1" applyAlignment="1">
      <alignment horizontal="center"/>
    </xf>
    <xf numFmtId="1" fontId="2" fillId="6" borderId="34" xfId="0" applyNumberFormat="1" applyFont="1" applyFill="1" applyBorder="1" applyAlignment="1">
      <alignment horizontal="center"/>
    </xf>
    <xf numFmtId="0" fontId="11" fillId="0" borderId="0" xfId="0" applyFont="1"/>
    <xf numFmtId="1" fontId="2" fillId="6" borderId="17" xfId="0" quotePrefix="1" applyNumberFormat="1" applyFont="1" applyFill="1" applyBorder="1" applyAlignment="1">
      <alignment horizontal="center"/>
    </xf>
    <xf numFmtId="1" fontId="2" fillId="6" borderId="22" xfId="0" quotePrefix="1" applyNumberFormat="1" applyFont="1" applyFill="1" applyBorder="1" applyAlignment="1">
      <alignment horizontal="center"/>
    </xf>
    <xf numFmtId="1" fontId="2" fillId="6" borderId="36" xfId="0" quotePrefix="1" applyNumberFormat="1" applyFont="1" applyFill="1" applyBorder="1" applyAlignment="1">
      <alignment horizontal="center"/>
    </xf>
    <xf numFmtId="0" fontId="9" fillId="0" borderId="0" xfId="0" applyNumberFormat="1" applyFont="1" applyFill="1" applyAlignment="1">
      <alignment horizontal="center" vertical="center"/>
    </xf>
    <xf numFmtId="0" fontId="13" fillId="0" borderId="0" xfId="0" applyFont="1"/>
    <xf numFmtId="0" fontId="14" fillId="0" borderId="5" xfId="0" applyFont="1" applyBorder="1" applyAlignment="1">
      <alignment horizontal="centerContinuous"/>
    </xf>
    <xf numFmtId="0" fontId="14" fillId="0" borderId="6" xfId="0" applyFont="1" applyBorder="1" applyAlignment="1">
      <alignment horizontal="centerContinuous"/>
    </xf>
    <xf numFmtId="0" fontId="14" fillId="0" borderId="7" xfId="0" applyFont="1" applyBorder="1" applyAlignment="1">
      <alignment horizontal="centerContinuous"/>
    </xf>
    <xf numFmtId="0" fontId="14" fillId="0" borderId="9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2" fontId="15" fillId="0" borderId="16" xfId="0" applyNumberFormat="1" applyFont="1" applyBorder="1" applyAlignment="1">
      <alignment horizontal="right"/>
    </xf>
    <xf numFmtId="2" fontId="15" fillId="0" borderId="3" xfId="0" applyNumberFormat="1" applyFont="1" applyBorder="1" applyAlignment="1">
      <alignment horizontal="right"/>
    </xf>
    <xf numFmtId="0" fontId="15" fillId="0" borderId="19" xfId="0" applyFont="1" applyBorder="1" applyAlignment="1">
      <alignment horizontal="left"/>
    </xf>
    <xf numFmtId="0" fontId="15" fillId="0" borderId="29" xfId="0" applyFont="1" applyFill="1" applyBorder="1" applyAlignment="1">
      <alignment horizontal="center"/>
    </xf>
    <xf numFmtId="0" fontId="15" fillId="0" borderId="1" xfId="0" applyFont="1" applyBorder="1" applyAlignment="1">
      <alignment horizontal="left"/>
    </xf>
    <xf numFmtId="0" fontId="15" fillId="0" borderId="2" xfId="0" applyFont="1" applyFill="1" applyBorder="1" applyAlignment="1">
      <alignment horizontal="center"/>
    </xf>
    <xf numFmtId="0" fontId="13" fillId="0" borderId="19" xfId="0" applyFont="1" applyBorder="1" applyAlignment="1">
      <alignment horizontal="left"/>
    </xf>
    <xf numFmtId="0" fontId="13" fillId="0" borderId="29" xfId="0" applyFont="1" applyFill="1" applyBorder="1" applyAlignment="1">
      <alignment horizontal="center"/>
    </xf>
    <xf numFmtId="0" fontId="13" fillId="0" borderId="19" xfId="0" applyFont="1" applyBorder="1" applyAlignment="1">
      <alignment horizontal="center"/>
    </xf>
    <xf numFmtId="165" fontId="13" fillId="0" borderId="17" xfId="0" applyNumberFormat="1" applyFont="1" applyFill="1" applyBorder="1" applyAlignment="1">
      <alignment horizontal="center"/>
    </xf>
    <xf numFmtId="165" fontId="13" fillId="0" borderId="19" xfId="0" applyNumberFormat="1" applyFont="1" applyFill="1" applyBorder="1" applyAlignment="1">
      <alignment horizontal="center"/>
    </xf>
    <xf numFmtId="1" fontId="12" fillId="0" borderId="17" xfId="0" applyNumberFormat="1" applyFont="1" applyFill="1" applyBorder="1" applyAlignment="1">
      <alignment horizontal="center"/>
    </xf>
    <xf numFmtId="164" fontId="13" fillId="0" borderId="19" xfId="0" applyNumberFormat="1" applyFont="1" applyBorder="1" applyAlignment="1">
      <alignment horizontal="right"/>
    </xf>
    <xf numFmtId="2" fontId="15" fillId="0" borderId="20" xfId="0" applyNumberFormat="1" applyFont="1" applyBorder="1" applyAlignment="1">
      <alignment horizontal="right"/>
    </xf>
    <xf numFmtId="0" fontId="15" fillId="0" borderId="19" xfId="0" applyFont="1" applyBorder="1" applyAlignment="1">
      <alignment horizontal="center"/>
    </xf>
    <xf numFmtId="165" fontId="15" fillId="0" borderId="17" xfId="0" applyNumberFormat="1" applyFont="1" applyFill="1" applyBorder="1" applyAlignment="1">
      <alignment horizontal="center"/>
    </xf>
    <xf numFmtId="165" fontId="15" fillId="0" borderId="19" xfId="0" applyNumberFormat="1" applyFont="1" applyFill="1" applyBorder="1" applyAlignment="1">
      <alignment horizontal="center"/>
    </xf>
    <xf numFmtId="165" fontId="14" fillId="0" borderId="19" xfId="0" applyNumberFormat="1" applyFont="1" applyFill="1" applyBorder="1" applyAlignment="1">
      <alignment horizontal="center"/>
    </xf>
    <xf numFmtId="165" fontId="15" fillId="0" borderId="17" xfId="0" quotePrefix="1" applyNumberFormat="1" applyFont="1" applyFill="1" applyBorder="1" applyAlignment="1">
      <alignment horizontal="center"/>
    </xf>
    <xf numFmtId="1" fontId="14" fillId="0" borderId="19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64" fontId="15" fillId="0" borderId="19" xfId="0" applyNumberFormat="1" applyFont="1" applyBorder="1" applyAlignment="1">
      <alignment horizontal="right"/>
    </xf>
    <xf numFmtId="165" fontId="14" fillId="0" borderId="1" xfId="0" applyNumberFormat="1" applyFont="1" applyFill="1" applyBorder="1" applyAlignment="1">
      <alignment horizontal="center"/>
    </xf>
    <xf numFmtId="165" fontId="15" fillId="0" borderId="12" xfId="0" applyNumberFormat="1" applyFont="1" applyFill="1" applyBorder="1" applyAlignment="1">
      <alignment horizontal="center"/>
    </xf>
    <xf numFmtId="165" fontId="15" fillId="0" borderId="1" xfId="0" applyNumberFormat="1" applyFont="1" applyFill="1" applyBorder="1" applyAlignment="1">
      <alignment horizontal="center"/>
    </xf>
    <xf numFmtId="1" fontId="14" fillId="0" borderId="1" xfId="0" applyNumberFormat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164" fontId="15" fillId="0" borderId="1" xfId="0" applyNumberFormat="1" applyFont="1" applyBorder="1" applyAlignment="1">
      <alignment horizontal="right"/>
    </xf>
    <xf numFmtId="0" fontId="15" fillId="0" borderId="1" xfId="0" applyFont="1" applyBorder="1" applyAlignment="1">
      <alignment horizontal="center"/>
    </xf>
    <xf numFmtId="165" fontId="14" fillId="0" borderId="18" xfId="0" applyNumberFormat="1" applyFont="1" applyFill="1" applyBorder="1" applyAlignment="1">
      <alignment horizontal="center"/>
    </xf>
    <xf numFmtId="165" fontId="15" fillId="0" borderId="22" xfId="0" applyNumberFormat="1" applyFont="1" applyFill="1" applyBorder="1" applyAlignment="1">
      <alignment horizontal="center"/>
    </xf>
    <xf numFmtId="165" fontId="15" fillId="0" borderId="18" xfId="0" applyNumberFormat="1" applyFont="1" applyFill="1" applyBorder="1" applyAlignment="1">
      <alignment horizontal="center"/>
    </xf>
    <xf numFmtId="164" fontId="15" fillId="0" borderId="18" xfId="0" applyNumberFormat="1" applyFont="1" applyBorder="1" applyAlignment="1">
      <alignment horizontal="right"/>
    </xf>
    <xf numFmtId="2" fontId="15" fillId="0" borderId="23" xfId="0" applyNumberFormat="1" applyFont="1" applyBorder="1" applyAlignment="1">
      <alignment horizontal="right"/>
    </xf>
    <xf numFmtId="0" fontId="15" fillId="0" borderId="24" xfId="0" applyFont="1" applyBorder="1" applyAlignment="1">
      <alignment horizontal="left"/>
    </xf>
    <xf numFmtId="0" fontId="15" fillId="0" borderId="25" xfId="0" applyFont="1" applyFill="1" applyBorder="1" applyAlignment="1">
      <alignment horizontal="center"/>
    </xf>
    <xf numFmtId="0" fontId="15" fillId="0" borderId="24" xfId="0" applyFont="1" applyBorder="1" applyAlignment="1">
      <alignment horizontal="center"/>
    </xf>
    <xf numFmtId="0" fontId="15" fillId="0" borderId="18" xfId="0" applyFont="1" applyBorder="1" applyAlignment="1">
      <alignment horizontal="left"/>
    </xf>
    <xf numFmtId="0" fontId="15" fillId="0" borderId="21" xfId="0" applyFont="1" applyFill="1" applyBorder="1" applyAlignment="1">
      <alignment horizontal="center"/>
    </xf>
    <xf numFmtId="0" fontId="15" fillId="0" borderId="18" xfId="0" applyFont="1" applyBorder="1" applyAlignment="1">
      <alignment horizontal="center"/>
    </xf>
    <xf numFmtId="2" fontId="15" fillId="0" borderId="42" xfId="0" applyNumberFormat="1" applyFont="1" applyFill="1" applyBorder="1" applyAlignment="1">
      <alignment horizontal="right"/>
    </xf>
    <xf numFmtId="0" fontId="15" fillId="0" borderId="44" xfId="0" applyFont="1" applyFill="1" applyBorder="1" applyAlignment="1">
      <alignment horizontal="left"/>
    </xf>
    <xf numFmtId="0" fontId="15" fillId="0" borderId="44" xfId="0" applyFont="1" applyFill="1" applyBorder="1" applyAlignment="1">
      <alignment horizontal="center"/>
    </xf>
    <xf numFmtId="2" fontId="15" fillId="0" borderId="3" xfId="0" applyNumberFormat="1" applyFont="1" applyFill="1" applyBorder="1" applyAlignment="1">
      <alignment horizontal="right"/>
    </xf>
    <xf numFmtId="0" fontId="15" fillId="0" borderId="45" xfId="0" applyFont="1" applyFill="1" applyBorder="1" applyAlignment="1">
      <alignment horizontal="left"/>
    </xf>
    <xf numFmtId="0" fontId="15" fillId="0" borderId="45" xfId="0" applyFont="1" applyFill="1" applyBorder="1" applyAlignment="1">
      <alignment horizontal="center"/>
    </xf>
    <xf numFmtId="2" fontId="15" fillId="0" borderId="19" xfId="0" applyNumberFormat="1" applyFont="1" applyFill="1" applyBorder="1" applyAlignment="1">
      <alignment horizontal="right"/>
    </xf>
    <xf numFmtId="0" fontId="15" fillId="0" borderId="19" xfId="0" applyFont="1" applyFill="1" applyBorder="1" applyAlignment="1">
      <alignment horizontal="left"/>
    </xf>
    <xf numFmtId="0" fontId="15" fillId="0" borderId="19" xfId="0" applyFont="1" applyFill="1" applyBorder="1" applyAlignment="1">
      <alignment horizontal="center"/>
    </xf>
    <xf numFmtId="2" fontId="15" fillId="0" borderId="1" xfId="0" applyNumberFormat="1" applyFont="1" applyFill="1" applyBorder="1" applyAlignment="1">
      <alignment horizontal="right"/>
    </xf>
    <xf numFmtId="0" fontId="15" fillId="0" borderId="1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center"/>
    </xf>
    <xf numFmtId="2" fontId="15" fillId="0" borderId="33" xfId="0" applyNumberFormat="1" applyFont="1" applyBorder="1" applyAlignment="1">
      <alignment horizontal="right"/>
    </xf>
    <xf numFmtId="0" fontId="15" fillId="0" borderId="34" xfId="0" applyFont="1" applyBorder="1" applyAlignment="1">
      <alignment horizontal="left"/>
    </xf>
    <xf numFmtId="0" fontId="15" fillId="0" borderId="35" xfId="0" applyFont="1" applyFill="1" applyBorder="1" applyAlignment="1">
      <alignment horizontal="center"/>
    </xf>
    <xf numFmtId="0" fontId="15" fillId="0" borderId="34" xfId="0" applyFont="1" applyBorder="1" applyAlignment="1">
      <alignment horizontal="center"/>
    </xf>
    <xf numFmtId="165" fontId="15" fillId="0" borderId="34" xfId="0" applyNumberFormat="1" applyFont="1" applyFill="1" applyBorder="1" applyAlignment="1">
      <alignment horizontal="center"/>
    </xf>
    <xf numFmtId="2" fontId="15" fillId="0" borderId="41" xfId="0" applyNumberFormat="1" applyFont="1" applyFill="1" applyBorder="1" applyAlignment="1">
      <alignment horizontal="right"/>
    </xf>
    <xf numFmtId="0" fontId="15" fillId="0" borderId="41" xfId="0" applyFont="1" applyFill="1" applyBorder="1" applyAlignment="1">
      <alignment horizontal="left"/>
    </xf>
    <xf numFmtId="0" fontId="15" fillId="0" borderId="41" xfId="0" applyFont="1" applyFill="1" applyBorder="1" applyAlignment="1">
      <alignment horizontal="center"/>
    </xf>
    <xf numFmtId="164" fontId="15" fillId="0" borderId="41" xfId="0" applyNumberFormat="1" applyFont="1" applyFill="1" applyBorder="1" applyAlignment="1">
      <alignment horizontal="right"/>
    </xf>
    <xf numFmtId="164" fontId="15" fillId="0" borderId="1" xfId="0" applyNumberFormat="1" applyFont="1" applyFill="1" applyBorder="1" applyAlignment="1">
      <alignment horizontal="right"/>
    </xf>
    <xf numFmtId="1" fontId="12" fillId="0" borderId="19" xfId="0" applyNumberFormat="1" applyFont="1" applyBorder="1" applyAlignment="1">
      <alignment horizontal="center"/>
    </xf>
    <xf numFmtId="1" fontId="12" fillId="0" borderId="24" xfId="0" applyNumberFormat="1" applyFont="1" applyBorder="1" applyAlignment="1">
      <alignment horizontal="center"/>
    </xf>
    <xf numFmtId="1" fontId="12" fillId="0" borderId="1" xfId="0" applyNumberFormat="1" applyFont="1" applyBorder="1" applyAlignment="1">
      <alignment horizontal="center"/>
    </xf>
    <xf numFmtId="165" fontId="12" fillId="0" borderId="19" xfId="0" applyNumberFormat="1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" fontId="14" fillId="0" borderId="24" xfId="0" applyNumberFormat="1" applyFont="1" applyFill="1" applyBorder="1" applyAlignment="1">
      <alignment horizontal="center"/>
    </xf>
    <xf numFmtId="165" fontId="15" fillId="0" borderId="26" xfId="0" applyNumberFormat="1" applyFont="1" applyFill="1" applyBorder="1" applyAlignment="1">
      <alignment horizontal="center"/>
    </xf>
    <xf numFmtId="165" fontId="15" fillId="0" borderId="24" xfId="0" applyNumberFormat="1" applyFont="1" applyFill="1" applyBorder="1" applyAlignment="1">
      <alignment horizontal="center"/>
    </xf>
    <xf numFmtId="165" fontId="14" fillId="0" borderId="24" xfId="0" applyNumberFormat="1" applyFont="1" applyFill="1" applyBorder="1" applyAlignment="1">
      <alignment horizontal="center"/>
    </xf>
    <xf numFmtId="165" fontId="14" fillId="0" borderId="12" xfId="0" applyNumberFormat="1" applyFont="1" applyFill="1" applyBorder="1" applyAlignment="1">
      <alignment horizontal="center"/>
    </xf>
    <xf numFmtId="165" fontId="14" fillId="0" borderId="22" xfId="0" applyNumberFormat="1" applyFont="1" applyFill="1" applyBorder="1" applyAlignment="1">
      <alignment horizontal="center"/>
    </xf>
    <xf numFmtId="1" fontId="12" fillId="0" borderId="18" xfId="0" applyNumberFormat="1" applyFont="1" applyBorder="1" applyAlignment="1">
      <alignment horizontal="center"/>
    </xf>
    <xf numFmtId="0" fontId="15" fillId="0" borderId="47" xfId="0" applyFont="1" applyFill="1" applyBorder="1" applyAlignment="1">
      <alignment horizontal="center"/>
    </xf>
    <xf numFmtId="165" fontId="15" fillId="0" borderId="44" xfId="0" applyNumberFormat="1" applyFont="1" applyFill="1" applyBorder="1" applyAlignment="1">
      <alignment horizontal="center"/>
    </xf>
    <xf numFmtId="165" fontId="15" fillId="0" borderId="46" xfId="0" applyNumberFormat="1" applyFont="1" applyFill="1" applyBorder="1" applyAlignment="1">
      <alignment horizontal="center"/>
    </xf>
    <xf numFmtId="165" fontId="14" fillId="0" borderId="17" xfId="0" applyNumberFormat="1" applyFont="1" applyFill="1" applyBorder="1" applyAlignment="1">
      <alignment horizontal="center"/>
    </xf>
    <xf numFmtId="165" fontId="15" fillId="0" borderId="45" xfId="0" applyNumberFormat="1" applyFont="1" applyFill="1" applyBorder="1" applyAlignment="1">
      <alignment horizontal="center"/>
    </xf>
    <xf numFmtId="165" fontId="15" fillId="0" borderId="47" xfId="0" applyNumberFormat="1" applyFont="1" applyFill="1" applyBorder="1" applyAlignment="1">
      <alignment horizontal="center"/>
    </xf>
    <xf numFmtId="0" fontId="13" fillId="0" borderId="24" xfId="0" applyFont="1" applyBorder="1" applyAlignment="1">
      <alignment horizontal="left"/>
    </xf>
    <xf numFmtId="0" fontId="13" fillId="0" borderId="25" xfId="0" applyFont="1" applyFill="1" applyBorder="1" applyAlignment="1">
      <alignment horizontal="center"/>
    </xf>
    <xf numFmtId="0" fontId="13" fillId="0" borderId="24" xfId="0" applyFont="1" applyBorder="1" applyAlignment="1">
      <alignment horizontal="center"/>
    </xf>
    <xf numFmtId="165" fontId="13" fillId="0" borderId="26" xfId="0" applyNumberFormat="1" applyFont="1" applyFill="1" applyBorder="1" applyAlignment="1">
      <alignment horizontal="center"/>
    </xf>
    <xf numFmtId="165" fontId="13" fillId="0" borderId="24" xfId="0" applyNumberFormat="1" applyFont="1" applyFill="1" applyBorder="1" applyAlignment="1">
      <alignment horizontal="center"/>
    </xf>
    <xf numFmtId="165" fontId="12" fillId="0" borderId="24" xfId="0" applyNumberFormat="1" applyFont="1" applyFill="1" applyBorder="1" applyAlignment="1">
      <alignment horizontal="center"/>
    </xf>
    <xf numFmtId="1" fontId="12" fillId="0" borderId="26" xfId="0" applyNumberFormat="1" applyFont="1" applyFill="1" applyBorder="1" applyAlignment="1">
      <alignment horizontal="center"/>
    </xf>
    <xf numFmtId="164" fontId="13" fillId="0" borderId="24" xfId="0" applyNumberFormat="1" applyFont="1" applyBorder="1" applyAlignment="1">
      <alignment horizontal="right"/>
    </xf>
    <xf numFmtId="1" fontId="12" fillId="0" borderId="48" xfId="0" applyNumberFormat="1" applyFont="1" applyBorder="1" applyAlignment="1">
      <alignment horizontal="center"/>
    </xf>
    <xf numFmtId="165" fontId="15" fillId="0" borderId="36" xfId="0" applyNumberFormat="1" applyFont="1" applyFill="1" applyBorder="1" applyAlignment="1">
      <alignment horizontal="center"/>
    </xf>
    <xf numFmtId="165" fontId="15" fillId="0" borderId="22" xfId="0" quotePrefix="1" applyNumberFormat="1" applyFont="1" applyFill="1" applyBorder="1" applyAlignment="1">
      <alignment horizontal="center"/>
    </xf>
    <xf numFmtId="0" fontId="14" fillId="0" borderId="19" xfId="0" applyFont="1" applyFill="1" applyBorder="1" applyAlignment="1">
      <alignment horizontal="center"/>
    </xf>
    <xf numFmtId="2" fontId="15" fillId="0" borderId="13" xfId="0" applyNumberFormat="1" applyFont="1" applyBorder="1" applyAlignment="1">
      <alignment horizontal="right"/>
    </xf>
    <xf numFmtId="0" fontId="15" fillId="0" borderId="48" xfId="0" applyFont="1" applyBorder="1" applyAlignment="1">
      <alignment horizontal="left"/>
    </xf>
    <xf numFmtId="0" fontId="15" fillId="0" borderId="49" xfId="0" applyFont="1" applyFill="1" applyBorder="1" applyAlignment="1">
      <alignment horizontal="center"/>
    </xf>
    <xf numFmtId="0" fontId="15" fillId="0" borderId="48" xfId="0" applyFont="1" applyBorder="1" applyAlignment="1">
      <alignment horizontal="center"/>
    </xf>
    <xf numFmtId="165" fontId="15" fillId="0" borderId="0" xfId="0" applyNumberFormat="1" applyFont="1" applyFill="1" applyBorder="1" applyAlignment="1">
      <alignment horizontal="center"/>
    </xf>
    <xf numFmtId="165" fontId="15" fillId="0" borderId="48" xfId="0" applyNumberFormat="1" applyFont="1" applyFill="1" applyBorder="1" applyAlignment="1">
      <alignment horizontal="center"/>
    </xf>
    <xf numFmtId="165" fontId="14" fillId="0" borderId="48" xfId="0" applyNumberFormat="1" applyFont="1" applyFill="1" applyBorder="1" applyAlignment="1">
      <alignment horizontal="center"/>
    </xf>
    <xf numFmtId="1" fontId="14" fillId="0" borderId="19" xfId="0" applyNumberFormat="1" applyFont="1" applyBorder="1" applyAlignment="1">
      <alignment horizontal="center"/>
    </xf>
    <xf numFmtId="1" fontId="14" fillId="0" borderId="1" xfId="0" applyNumberFormat="1" applyFont="1" applyBorder="1" applyAlignment="1">
      <alignment horizontal="center"/>
    </xf>
    <xf numFmtId="165" fontId="15" fillId="0" borderId="41" xfId="0" applyNumberFormat="1" applyFont="1" applyFill="1" applyBorder="1" applyAlignment="1">
      <alignment horizontal="center"/>
    </xf>
    <xf numFmtId="165" fontId="14" fillId="0" borderId="41" xfId="0" applyNumberFormat="1" applyFont="1" applyFill="1" applyBorder="1" applyAlignment="1">
      <alignment horizontal="center"/>
    </xf>
    <xf numFmtId="165" fontId="14" fillId="0" borderId="43" xfId="0" applyNumberFormat="1" applyFont="1" applyFill="1" applyBorder="1" applyAlignment="1">
      <alignment horizontal="center"/>
    </xf>
    <xf numFmtId="1" fontId="14" fillId="0" borderId="41" xfId="0" applyNumberFormat="1" applyFont="1" applyBorder="1" applyAlignment="1">
      <alignment horizontal="center"/>
    </xf>
    <xf numFmtId="0" fontId="15" fillId="0" borderId="12" xfId="0" applyFont="1" applyFill="1" applyBorder="1" applyAlignment="1">
      <alignment horizontal="center"/>
    </xf>
    <xf numFmtId="1" fontId="14" fillId="0" borderId="27" xfId="0" applyNumberFormat="1" applyFont="1" applyBorder="1" applyAlignment="1">
      <alignment horizontal="center"/>
    </xf>
    <xf numFmtId="164" fontId="15" fillId="0" borderId="1" xfId="1" applyNumberFormat="1" applyFont="1" applyBorder="1" applyAlignment="1">
      <alignment horizontal="right"/>
    </xf>
    <xf numFmtId="2" fontId="13" fillId="0" borderId="23" xfId="0" applyNumberFormat="1" applyFont="1" applyBorder="1" applyAlignment="1">
      <alignment horizontal="right"/>
    </xf>
    <xf numFmtId="1" fontId="14" fillId="0" borderId="26" xfId="0" applyNumberFormat="1" applyFont="1" applyFill="1" applyBorder="1" applyAlignment="1">
      <alignment horizontal="center"/>
    </xf>
    <xf numFmtId="164" fontId="15" fillId="0" borderId="24" xfId="1" applyNumberFormat="1" applyFont="1" applyBorder="1" applyAlignment="1">
      <alignment horizontal="right"/>
    </xf>
    <xf numFmtId="165" fontId="14" fillId="0" borderId="26" xfId="0" applyNumberFormat="1" applyFont="1" applyFill="1" applyBorder="1" applyAlignment="1">
      <alignment horizontal="center"/>
    </xf>
    <xf numFmtId="1" fontId="14" fillId="0" borderId="24" xfId="0" applyNumberFormat="1" applyFont="1" applyBorder="1" applyAlignment="1">
      <alignment horizontal="center"/>
    </xf>
    <xf numFmtId="2" fontId="15" fillId="0" borderId="23" xfId="0" applyNumberFormat="1" applyFont="1" applyFill="1" applyBorder="1" applyAlignment="1">
      <alignment horizontal="right"/>
    </xf>
    <xf numFmtId="0" fontId="15" fillId="0" borderId="24" xfId="0" applyFont="1" applyFill="1" applyBorder="1" applyAlignment="1">
      <alignment horizontal="left"/>
    </xf>
    <xf numFmtId="0" fontId="15" fillId="0" borderId="24" xfId="0" applyFont="1" applyFill="1" applyBorder="1" applyAlignment="1">
      <alignment horizontal="center"/>
    </xf>
    <xf numFmtId="165" fontId="15" fillId="0" borderId="26" xfId="0" quotePrefix="1" applyNumberFormat="1" applyFont="1" applyFill="1" applyBorder="1" applyAlignment="1">
      <alignment horizontal="center"/>
    </xf>
    <xf numFmtId="164" fontId="15" fillId="0" borderId="19" xfId="1" applyNumberFormat="1" applyFont="1" applyBorder="1" applyAlignment="1">
      <alignment horizontal="right"/>
    </xf>
    <xf numFmtId="2" fontId="15" fillId="0" borderId="16" xfId="0" applyNumberFormat="1" applyFont="1" applyFill="1" applyBorder="1" applyAlignment="1">
      <alignment horizontal="right"/>
    </xf>
    <xf numFmtId="165" fontId="15" fillId="0" borderId="51" xfId="0" applyNumberFormat="1" applyFont="1" applyFill="1" applyBorder="1" applyAlignment="1">
      <alignment horizontal="center"/>
    </xf>
    <xf numFmtId="0" fontId="11" fillId="0" borderId="57" xfId="0" applyFont="1" applyFill="1" applyBorder="1"/>
    <xf numFmtId="164" fontId="15" fillId="0" borderId="24" xfId="0" applyNumberFormat="1" applyFont="1" applyBorder="1" applyAlignment="1">
      <alignment horizontal="right"/>
    </xf>
    <xf numFmtId="165" fontId="15" fillId="0" borderId="44" xfId="0" quotePrefix="1" applyNumberFormat="1" applyFont="1" applyFill="1" applyBorder="1" applyAlignment="1">
      <alignment horizontal="center"/>
    </xf>
    <xf numFmtId="165" fontId="15" fillId="0" borderId="45" xfId="0" quotePrefix="1" applyNumberFormat="1" applyFont="1" applyFill="1" applyBorder="1" applyAlignment="1">
      <alignment horizontal="center"/>
    </xf>
    <xf numFmtId="164" fontId="15" fillId="0" borderId="19" xfId="0" applyNumberFormat="1" applyFont="1" applyFill="1" applyBorder="1" applyAlignment="1">
      <alignment horizontal="right"/>
    </xf>
    <xf numFmtId="0" fontId="0" fillId="0" borderId="60" xfId="0" applyBorder="1"/>
    <xf numFmtId="164" fontId="15" fillId="0" borderId="24" xfId="0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13" fillId="0" borderId="0" xfId="0" applyFont="1" applyFill="1"/>
    <xf numFmtId="0" fontId="11" fillId="0" borderId="0" xfId="0" applyFont="1" applyFill="1"/>
    <xf numFmtId="2" fontId="15" fillId="0" borderId="27" xfId="0" applyNumberFormat="1" applyFont="1" applyFill="1" applyBorder="1" applyAlignment="1">
      <alignment horizontal="right"/>
    </xf>
    <xf numFmtId="0" fontId="15" fillId="0" borderId="27" xfId="0" applyFont="1" applyFill="1" applyBorder="1" applyAlignment="1">
      <alignment horizontal="left"/>
    </xf>
    <xf numFmtId="0" fontId="15" fillId="0" borderId="27" xfId="0" applyFont="1" applyFill="1" applyBorder="1" applyAlignment="1">
      <alignment horizontal="center"/>
    </xf>
    <xf numFmtId="165" fontId="15" fillId="0" borderId="27" xfId="0" applyNumberFormat="1" applyFont="1" applyFill="1" applyBorder="1" applyAlignment="1">
      <alignment horizontal="center"/>
    </xf>
    <xf numFmtId="165" fontId="14" fillId="0" borderId="27" xfId="0" applyNumberFormat="1" applyFont="1" applyFill="1" applyBorder="1" applyAlignment="1">
      <alignment horizontal="center"/>
    </xf>
    <xf numFmtId="165" fontId="14" fillId="0" borderId="28" xfId="0" applyNumberFormat="1" applyFont="1" applyFill="1" applyBorder="1" applyAlignment="1">
      <alignment horizontal="center"/>
    </xf>
    <xf numFmtId="164" fontId="15" fillId="0" borderId="27" xfId="0" applyNumberFormat="1" applyFont="1" applyFill="1" applyBorder="1" applyAlignment="1">
      <alignment horizontal="right"/>
    </xf>
    <xf numFmtId="0" fontId="14" fillId="0" borderId="27" xfId="0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 vertical="center"/>
    </xf>
    <xf numFmtId="2" fontId="15" fillId="0" borderId="61" xfId="0" applyNumberFormat="1" applyFont="1" applyBorder="1" applyAlignment="1">
      <alignment horizontal="right"/>
    </xf>
    <xf numFmtId="0" fontId="15" fillId="0" borderId="27" xfId="0" applyFont="1" applyBorder="1" applyAlignment="1">
      <alignment horizontal="left"/>
    </xf>
    <xf numFmtId="0" fontId="15" fillId="0" borderId="62" xfId="0" applyFont="1" applyFill="1" applyBorder="1" applyAlignment="1">
      <alignment horizontal="center"/>
    </xf>
    <xf numFmtId="0" fontId="15" fillId="0" borderId="27" xfId="0" applyFont="1" applyBorder="1" applyAlignment="1">
      <alignment horizontal="center"/>
    </xf>
    <xf numFmtId="165" fontId="15" fillId="0" borderId="28" xfId="0" applyNumberFormat="1" applyFont="1" applyFill="1" applyBorder="1" applyAlignment="1">
      <alignment horizontal="center"/>
    </xf>
    <xf numFmtId="165" fontId="15" fillId="0" borderId="28" xfId="0" quotePrefix="1" applyNumberFormat="1" applyFont="1" applyFill="1" applyBorder="1" applyAlignment="1">
      <alignment horizontal="center"/>
    </xf>
    <xf numFmtId="164" fontId="15" fillId="0" borderId="27" xfId="1" applyNumberFormat="1" applyFont="1" applyBorder="1" applyAlignment="1">
      <alignment horizontal="right"/>
    </xf>
    <xf numFmtId="164" fontId="15" fillId="0" borderId="18" xfId="1" applyNumberFormat="1" applyFont="1" applyBorder="1" applyAlignment="1">
      <alignment horizontal="right"/>
    </xf>
    <xf numFmtId="164" fontId="15" fillId="0" borderId="19" xfId="1" applyNumberFormat="1" applyFont="1" applyFill="1" applyBorder="1" applyAlignment="1">
      <alignment horizontal="right"/>
    </xf>
    <xf numFmtId="164" fontId="15" fillId="0" borderId="1" xfId="1" applyNumberFormat="1" applyFont="1" applyFill="1" applyBorder="1" applyAlignment="1">
      <alignment horizontal="right"/>
    </xf>
    <xf numFmtId="0" fontId="15" fillId="0" borderId="47" xfId="0" applyFont="1" applyFill="1" applyBorder="1" applyAlignment="1">
      <alignment horizontal="left"/>
    </xf>
    <xf numFmtId="165" fontId="15" fillId="0" borderId="47" xfId="0" quotePrefix="1" applyNumberFormat="1" applyFont="1" applyFill="1" applyBorder="1" applyAlignment="1">
      <alignment horizontal="center"/>
    </xf>
    <xf numFmtId="165" fontId="15" fillId="0" borderId="1" xfId="0" quotePrefix="1" applyNumberFormat="1" applyFont="1" applyFill="1" applyBorder="1" applyAlignment="1">
      <alignment horizontal="center"/>
    </xf>
    <xf numFmtId="0" fontId="0" fillId="0" borderId="63" xfId="0" applyFill="1" applyBorder="1"/>
    <xf numFmtId="0" fontId="11" fillId="0" borderId="58" xfId="0" applyFont="1" applyFill="1" applyBorder="1" applyAlignment="1">
      <alignment horizontal="left"/>
    </xf>
    <xf numFmtId="0" fontId="0" fillId="0" borderId="58" xfId="0" applyFill="1" applyBorder="1" applyAlignment="1">
      <alignment horizontal="left"/>
    </xf>
    <xf numFmtId="0" fontId="0" fillId="0" borderId="59" xfId="0" applyFill="1" applyBorder="1" applyAlignment="1">
      <alignment horizontal="left"/>
    </xf>
    <xf numFmtId="0" fontId="14" fillId="5" borderId="52" xfId="0" applyFont="1" applyFill="1" applyBorder="1" applyAlignment="1">
      <alignment horizontal="center"/>
    </xf>
    <xf numFmtId="0" fontId="14" fillId="5" borderId="50" xfId="0" applyFont="1" applyFill="1" applyBorder="1" applyAlignment="1">
      <alignment horizontal="center"/>
    </xf>
    <xf numFmtId="0" fontId="14" fillId="5" borderId="53" xfId="0" applyFont="1" applyFill="1" applyBorder="1" applyAlignment="1">
      <alignment horizontal="center"/>
    </xf>
    <xf numFmtId="0" fontId="11" fillId="0" borderId="54" xfId="0" applyFont="1" applyBorder="1" applyAlignment="1">
      <alignment horizontal="left"/>
    </xf>
    <xf numFmtId="0" fontId="0" fillId="0" borderId="55" xfId="0" applyBorder="1"/>
    <xf numFmtId="0" fontId="0" fillId="0" borderId="56" xfId="0" applyBorder="1"/>
    <xf numFmtId="0" fontId="14" fillId="5" borderId="38" xfId="0" applyFont="1" applyFill="1" applyBorder="1" applyAlignment="1">
      <alignment horizontal="center"/>
    </xf>
    <xf numFmtId="0" fontId="14" fillId="5" borderId="39" xfId="0" applyFont="1" applyFill="1" applyBorder="1" applyAlignment="1">
      <alignment horizontal="center"/>
    </xf>
    <xf numFmtId="0" fontId="14" fillId="5" borderId="40" xfId="0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right" vertical="center"/>
    </xf>
    <xf numFmtId="0" fontId="14" fillId="0" borderId="4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4" fillId="0" borderId="4" xfId="0" applyNumberFormat="1" applyFont="1" applyBorder="1" applyAlignment="1">
      <alignment horizontal="center" vertical="center"/>
    </xf>
    <xf numFmtId="0" fontId="14" fillId="0" borderId="8" xfId="0" applyNumberFormat="1" applyFont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9" fillId="4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7" fillId="0" borderId="0" xfId="0" applyFont="1" applyAlignment="1">
      <alignment horizontal="center"/>
    </xf>
    <xf numFmtId="0" fontId="3" fillId="5" borderId="33" xfId="0" applyFont="1" applyFill="1" applyBorder="1" applyAlignment="1">
      <alignment horizontal="center"/>
    </xf>
    <xf numFmtId="0" fontId="3" fillId="5" borderId="36" xfId="0" applyFont="1" applyFill="1" applyBorder="1" applyAlignment="1">
      <alignment horizontal="center"/>
    </xf>
    <xf numFmtId="0" fontId="3" fillId="5" borderId="37" xfId="0" applyFont="1" applyFill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0" fillId="0" borderId="14" xfId="0" applyBorder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5" borderId="38" xfId="0" applyFont="1" applyFill="1" applyBorder="1" applyAlignment="1">
      <alignment horizontal="center"/>
    </xf>
    <xf numFmtId="0" fontId="3" fillId="5" borderId="39" xfId="0" applyFont="1" applyFill="1" applyBorder="1" applyAlignment="1">
      <alignment horizontal="center"/>
    </xf>
    <xf numFmtId="0" fontId="3" fillId="5" borderId="40" xfId="0" applyFont="1" applyFill="1" applyBorder="1" applyAlignment="1">
      <alignment horizont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/>
    </xf>
    <xf numFmtId="0" fontId="12" fillId="0" borderId="0" xfId="0" applyFont="1" applyFill="1" applyAlignment="1">
      <alignment horizontal="right" vertical="center"/>
    </xf>
    <xf numFmtId="0" fontId="14" fillId="5" borderId="30" xfId="0" applyFont="1" applyFill="1" applyBorder="1" applyAlignment="1">
      <alignment horizontal="center"/>
    </xf>
    <xf numFmtId="0" fontId="14" fillId="5" borderId="31" xfId="0" applyFont="1" applyFill="1" applyBorder="1" applyAlignment="1">
      <alignment horizontal="center"/>
    </xf>
    <xf numFmtId="0" fontId="14" fillId="5" borderId="32" xfId="0" applyFont="1" applyFill="1" applyBorder="1" applyAlignment="1">
      <alignment horizontal="center"/>
    </xf>
  </cellXfs>
  <cellStyles count="2">
    <cellStyle name="normální" xfId="0" builtinId="0"/>
    <cellStyle name="normální 2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91"/>
  <sheetViews>
    <sheetView zoomScaleNormal="100" workbookViewId="0">
      <selection activeCell="C75" sqref="C75"/>
    </sheetView>
  </sheetViews>
  <sheetFormatPr defaultRowHeight="12.75"/>
  <cols>
    <col min="1" max="1" width="9" customWidth="1"/>
    <col min="2" max="2" width="24" customWidth="1"/>
    <col min="3" max="3" width="6.42578125" customWidth="1"/>
    <col min="4" max="4" width="21.28515625" customWidth="1"/>
    <col min="5" max="7" width="7" customWidth="1"/>
    <col min="8" max="8" width="6.42578125" customWidth="1"/>
    <col min="9" max="11" width="7" customWidth="1"/>
    <col min="12" max="12" width="6.42578125" customWidth="1"/>
    <col min="13" max="13" width="9.5703125" customWidth="1"/>
    <col min="14" max="14" width="11.85546875" customWidth="1"/>
    <col min="15" max="15" width="8" customWidth="1"/>
    <col min="16" max="25" width="9.140625" style="53"/>
  </cols>
  <sheetData>
    <row r="1" spans="1:16" ht="29.25" customHeight="1">
      <c r="A1" s="285" t="s">
        <v>71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58"/>
    </row>
    <row r="2" spans="1:16" ht="15.75" customHeight="1">
      <c r="A2" s="286" t="s">
        <v>66</v>
      </c>
      <c r="B2" s="286"/>
      <c r="C2" s="287"/>
      <c r="D2" s="287"/>
      <c r="E2" s="287"/>
      <c r="F2" s="287"/>
      <c r="G2" s="287"/>
      <c r="H2" s="287"/>
      <c r="I2" s="287"/>
      <c r="J2" s="287"/>
      <c r="K2" s="287"/>
      <c r="L2" s="288" t="s">
        <v>67</v>
      </c>
      <c r="M2" s="288"/>
      <c r="N2" s="288"/>
      <c r="O2" s="288"/>
    </row>
    <row r="3" spans="1:16" s="53" customFormat="1" ht="9.75" customHeight="1" thickBot="1">
      <c r="P3" s="248"/>
    </row>
    <row r="4" spans="1:16" ht="16.5" thickBot="1">
      <c r="A4" s="185" t="s">
        <v>70</v>
      </c>
      <c r="B4" s="289" t="s">
        <v>68</v>
      </c>
      <c r="C4" s="291" t="s">
        <v>52</v>
      </c>
      <c r="D4" s="293" t="s">
        <v>1</v>
      </c>
      <c r="E4" s="112" t="s">
        <v>2</v>
      </c>
      <c r="F4" s="113"/>
      <c r="G4" s="113"/>
      <c r="H4" s="114"/>
      <c r="I4" s="112" t="s">
        <v>3</v>
      </c>
      <c r="J4" s="113"/>
      <c r="K4" s="113"/>
      <c r="L4" s="114"/>
      <c r="M4" s="295" t="s">
        <v>4</v>
      </c>
      <c r="N4" s="289" t="s">
        <v>5</v>
      </c>
      <c r="O4" s="297" t="s">
        <v>51</v>
      </c>
    </row>
    <row r="5" spans="1:16" ht="16.5" thickBot="1">
      <c r="A5" s="186" t="s">
        <v>69</v>
      </c>
      <c r="B5" s="290"/>
      <c r="C5" s="292"/>
      <c r="D5" s="294"/>
      <c r="E5" s="115" t="s">
        <v>6</v>
      </c>
      <c r="F5" s="116" t="s">
        <v>7</v>
      </c>
      <c r="G5" s="117" t="s">
        <v>8</v>
      </c>
      <c r="H5" s="184" t="s">
        <v>9</v>
      </c>
      <c r="I5" s="117" t="s">
        <v>6</v>
      </c>
      <c r="J5" s="116" t="s">
        <v>7</v>
      </c>
      <c r="K5" s="117" t="s">
        <v>8</v>
      </c>
      <c r="L5" s="184" t="s">
        <v>9</v>
      </c>
      <c r="M5" s="296"/>
      <c r="N5" s="290"/>
      <c r="O5" s="298"/>
    </row>
    <row r="6" spans="1:16" ht="16.5" thickBot="1">
      <c r="A6" s="282" t="s">
        <v>72</v>
      </c>
      <c r="B6" s="283"/>
      <c r="C6" s="283"/>
      <c r="D6" s="283"/>
      <c r="E6" s="283"/>
      <c r="F6" s="283"/>
      <c r="G6" s="283"/>
      <c r="H6" s="283"/>
      <c r="I6" s="283"/>
      <c r="J6" s="283"/>
      <c r="K6" s="283"/>
      <c r="L6" s="283"/>
      <c r="M6" s="283"/>
      <c r="N6" s="283"/>
      <c r="O6" s="284"/>
    </row>
    <row r="7" spans="1:16" ht="16.5" thickBot="1">
      <c r="A7" s="118">
        <v>46.4</v>
      </c>
      <c r="B7" s="124" t="s">
        <v>77</v>
      </c>
      <c r="C7" s="125">
        <v>1999</v>
      </c>
      <c r="D7" s="126" t="s">
        <v>78</v>
      </c>
      <c r="E7" s="127">
        <v>-35</v>
      </c>
      <c r="F7" s="128">
        <v>-35</v>
      </c>
      <c r="G7" s="127">
        <v>35</v>
      </c>
      <c r="H7" s="183">
        <f>IF(MAX(E7:G7)&lt;0,0,MAX(E7:G7))</f>
        <v>35</v>
      </c>
      <c r="I7" s="127">
        <v>-47</v>
      </c>
      <c r="J7" s="128">
        <v>48</v>
      </c>
      <c r="K7" s="127">
        <v>49</v>
      </c>
      <c r="L7" s="183">
        <f>IF(MAX(I7:K7)&lt;0,0,MAX(I7:K7))</f>
        <v>49</v>
      </c>
      <c r="M7" s="129">
        <f>SUM(H7,L7)</f>
        <v>84</v>
      </c>
      <c r="N7" s="227">
        <f t="shared" ref="N7:N66" si="0">IF(ISNUMBER(A7),(IF(153.655&lt;A7,M7,TRUNC(10^(0.783497476*((LOG((A7/153.655)/LOG(10))*(LOG((A7/153.655)/LOG(10)))))),4)*M7)),0)</f>
        <v>136.8192</v>
      </c>
      <c r="O7" s="180">
        <f>RANK(M7,(M7:M10))</f>
        <v>1</v>
      </c>
    </row>
    <row r="8" spans="1:16" ht="16.5" hidden="1" thickBot="1">
      <c r="A8" s="118"/>
      <c r="B8" s="124"/>
      <c r="C8" s="125"/>
      <c r="D8" s="126"/>
      <c r="E8" s="127"/>
      <c r="F8" s="128"/>
      <c r="G8" s="127"/>
      <c r="H8" s="183">
        <f>IF(MAX(E8:G8)&lt;0,0,MAX(E8:G8))</f>
        <v>0</v>
      </c>
      <c r="I8" s="127"/>
      <c r="J8" s="128"/>
      <c r="K8" s="127"/>
      <c r="L8" s="183">
        <f>IF(MAX(I8:K8)&lt;0,0,MAX(I8:K8))</f>
        <v>0</v>
      </c>
      <c r="M8" s="129">
        <f>SUM(H8,L8)</f>
        <v>0</v>
      </c>
      <c r="N8" s="227">
        <f t="shared" si="0"/>
        <v>0</v>
      </c>
      <c r="O8" s="180">
        <f>RANK(M8,(M7:M10))</f>
        <v>2</v>
      </c>
    </row>
    <row r="9" spans="1:16" ht="16.5" hidden="1" thickBot="1">
      <c r="A9" s="118"/>
      <c r="B9" s="124"/>
      <c r="C9" s="125"/>
      <c r="D9" s="126"/>
      <c r="E9" s="127"/>
      <c r="F9" s="128"/>
      <c r="G9" s="127"/>
      <c r="H9" s="183">
        <f>IF(MAX(E9:G9)&lt;0,0,MAX(E9:G9))</f>
        <v>0</v>
      </c>
      <c r="I9" s="127"/>
      <c r="J9" s="128"/>
      <c r="K9" s="127"/>
      <c r="L9" s="183">
        <f>IF(MAX(I9:K9)&lt;0,0,MAX(I9:K9))</f>
        <v>0</v>
      </c>
      <c r="M9" s="129">
        <f>SUM(H9,L9)</f>
        <v>0</v>
      </c>
      <c r="N9" s="227">
        <f t="shared" si="0"/>
        <v>0</v>
      </c>
      <c r="O9" s="180">
        <f>RANK(M9,(M7:M10))</f>
        <v>2</v>
      </c>
    </row>
    <row r="10" spans="1:16" ht="16.5" hidden="1" thickBot="1">
      <c r="A10" s="151"/>
      <c r="B10" s="200"/>
      <c r="C10" s="201"/>
      <c r="D10" s="202"/>
      <c r="E10" s="203"/>
      <c r="F10" s="204"/>
      <c r="G10" s="203"/>
      <c r="H10" s="205">
        <f t="shared" ref="H10" si="1">IF(MAX(E10:G10)&lt;0,0,MAX(E10:G10))</f>
        <v>0</v>
      </c>
      <c r="I10" s="203"/>
      <c r="J10" s="204"/>
      <c r="K10" s="203"/>
      <c r="L10" s="205">
        <f t="shared" ref="L10" si="2">IF(MAX(I10:K10)&lt;0,0,MAX(I10:K10))</f>
        <v>0</v>
      </c>
      <c r="M10" s="206">
        <f t="shared" ref="M10" si="3">SUM(H10,L10)</f>
        <v>0</v>
      </c>
      <c r="N10" s="227">
        <f t="shared" si="0"/>
        <v>0</v>
      </c>
      <c r="O10" s="208">
        <f>RANK(M10,(M7:M10))</f>
        <v>2</v>
      </c>
    </row>
    <row r="11" spans="1:16" ht="16.5" thickBot="1">
      <c r="A11" s="282" t="s">
        <v>15</v>
      </c>
      <c r="B11" s="283"/>
      <c r="C11" s="283"/>
      <c r="D11" s="283"/>
      <c r="E11" s="283"/>
      <c r="F11" s="283"/>
      <c r="G11" s="283"/>
      <c r="H11" s="283"/>
      <c r="I11" s="283"/>
      <c r="J11" s="283"/>
      <c r="K11" s="283"/>
      <c r="L11" s="283"/>
      <c r="M11" s="283"/>
      <c r="N11" s="283"/>
      <c r="O11" s="284"/>
    </row>
    <row r="12" spans="1:16" ht="15.75">
      <c r="A12" s="118">
        <v>52.8</v>
      </c>
      <c r="B12" s="120" t="s">
        <v>22</v>
      </c>
      <c r="C12" s="121">
        <v>1998</v>
      </c>
      <c r="D12" s="132" t="s">
        <v>23</v>
      </c>
      <c r="E12" s="133">
        <v>50</v>
      </c>
      <c r="F12" s="134">
        <v>55</v>
      </c>
      <c r="G12" s="133">
        <v>-58</v>
      </c>
      <c r="H12" s="135">
        <f t="shared" ref="H12:H66" si="4">IF(MAX(E12:G12)&lt;0,0,MAX(E12:G12))</f>
        <v>55</v>
      </c>
      <c r="I12" s="133">
        <v>60</v>
      </c>
      <c r="J12" s="134">
        <v>65</v>
      </c>
      <c r="K12" s="136">
        <v>68</v>
      </c>
      <c r="L12" s="137">
        <f t="shared" ref="L12:L66" si="5">IF(MAX(I12:K12)&lt;0,0,MAX(I12:K12))</f>
        <v>68</v>
      </c>
      <c r="M12" s="138">
        <f t="shared" ref="M12:M66" si="6">SUM(H12,L12)</f>
        <v>123</v>
      </c>
      <c r="N12" s="227">
        <f t="shared" si="0"/>
        <v>181.35120000000001</v>
      </c>
      <c r="O12" s="181">
        <f>RANK(M12,(M12:M16))</f>
        <v>1</v>
      </c>
    </row>
    <row r="13" spans="1:16" ht="16.5" thickBot="1">
      <c r="A13" s="118">
        <v>50.8</v>
      </c>
      <c r="B13" s="120" t="s">
        <v>81</v>
      </c>
      <c r="C13" s="121">
        <v>1997</v>
      </c>
      <c r="D13" s="132" t="s">
        <v>25</v>
      </c>
      <c r="E13" s="133">
        <v>42</v>
      </c>
      <c r="F13" s="134">
        <v>45</v>
      </c>
      <c r="G13" s="133">
        <v>-47</v>
      </c>
      <c r="H13" s="140">
        <f t="shared" si="4"/>
        <v>45</v>
      </c>
      <c r="I13" s="141">
        <v>53</v>
      </c>
      <c r="J13" s="142">
        <v>56</v>
      </c>
      <c r="K13" s="141">
        <v>-60</v>
      </c>
      <c r="L13" s="143">
        <f t="shared" si="5"/>
        <v>56</v>
      </c>
      <c r="M13" s="144">
        <f t="shared" si="6"/>
        <v>101</v>
      </c>
      <c r="N13" s="227">
        <f t="shared" si="0"/>
        <v>153.22709999999998</v>
      </c>
      <c r="O13" s="182">
        <f>RANK(M13,(M12:M16))</f>
        <v>2</v>
      </c>
      <c r="P13" s="249"/>
    </row>
    <row r="14" spans="1:16" ht="16.5" hidden="1" thickBot="1">
      <c r="A14" s="118"/>
      <c r="B14" s="120"/>
      <c r="C14" s="121"/>
      <c r="D14" s="132"/>
      <c r="E14" s="133"/>
      <c r="F14" s="134"/>
      <c r="G14" s="133"/>
      <c r="H14" s="140">
        <f t="shared" si="4"/>
        <v>0</v>
      </c>
      <c r="I14" s="141"/>
      <c r="J14" s="142"/>
      <c r="K14" s="141"/>
      <c r="L14" s="143">
        <f t="shared" si="5"/>
        <v>0</v>
      </c>
      <c r="M14" s="144">
        <f t="shared" si="6"/>
        <v>0</v>
      </c>
      <c r="N14" s="227">
        <f t="shared" si="0"/>
        <v>0</v>
      </c>
      <c r="O14" s="182">
        <f>RANK(M14,(M12:M16))</f>
        <v>3</v>
      </c>
    </row>
    <row r="15" spans="1:16" ht="16.5" hidden="1" thickBot="1">
      <c r="A15" s="119"/>
      <c r="B15" s="122"/>
      <c r="C15" s="123"/>
      <c r="D15" s="146"/>
      <c r="E15" s="141"/>
      <c r="F15" s="142"/>
      <c r="G15" s="141"/>
      <c r="H15" s="140">
        <f t="shared" si="4"/>
        <v>0</v>
      </c>
      <c r="I15" s="141"/>
      <c r="J15" s="142"/>
      <c r="K15" s="141"/>
      <c r="L15" s="143">
        <f t="shared" si="5"/>
        <v>0</v>
      </c>
      <c r="M15" s="144">
        <f t="shared" si="6"/>
        <v>0</v>
      </c>
      <c r="N15" s="227">
        <f t="shared" si="0"/>
        <v>0</v>
      </c>
      <c r="O15" s="182">
        <f>RANK(M15,(M12:M16))</f>
        <v>3</v>
      </c>
    </row>
    <row r="16" spans="1:16" ht="16.5" hidden="1" thickBot="1">
      <c r="A16" s="228"/>
      <c r="B16" s="200"/>
      <c r="C16" s="201"/>
      <c r="D16" s="202"/>
      <c r="E16" s="203"/>
      <c r="F16" s="204"/>
      <c r="G16" s="203"/>
      <c r="H16" s="190">
        <f t="shared" si="4"/>
        <v>0</v>
      </c>
      <c r="I16" s="188"/>
      <c r="J16" s="189"/>
      <c r="K16" s="188"/>
      <c r="L16" s="187">
        <f t="shared" si="5"/>
        <v>0</v>
      </c>
      <c r="M16" s="229">
        <f t="shared" si="6"/>
        <v>0</v>
      </c>
      <c r="N16" s="230">
        <f t="shared" si="0"/>
        <v>0</v>
      </c>
      <c r="O16" s="208">
        <f>RANK(M16,(M12:M16))</f>
        <v>3</v>
      </c>
    </row>
    <row r="17" spans="1:15" ht="16.5" thickBot="1">
      <c r="A17" s="276" t="s">
        <v>16</v>
      </c>
      <c r="B17" s="277"/>
      <c r="C17" s="277"/>
      <c r="D17" s="277"/>
      <c r="E17" s="277"/>
      <c r="F17" s="277"/>
      <c r="G17" s="277"/>
      <c r="H17" s="277"/>
      <c r="I17" s="277"/>
      <c r="J17" s="277"/>
      <c r="K17" s="277"/>
      <c r="L17" s="277"/>
      <c r="M17" s="277"/>
      <c r="N17" s="277"/>
      <c r="O17" s="278"/>
    </row>
    <row r="18" spans="1:15" ht="15.75">
      <c r="A18" s="212">
        <v>57.9</v>
      </c>
      <c r="B18" s="213" t="s">
        <v>33</v>
      </c>
      <c r="C18" s="214">
        <v>1999</v>
      </c>
      <c r="D18" s="215" t="s">
        <v>34</v>
      </c>
      <c r="E18" s="216">
        <v>58</v>
      </c>
      <c r="F18" s="217">
        <v>-60</v>
      </c>
      <c r="G18" s="216">
        <v>60</v>
      </c>
      <c r="H18" s="135">
        <f>IF(MAX(E18:G18)&lt;0,0,MAX(E18:G18))</f>
        <v>60</v>
      </c>
      <c r="I18" s="216">
        <v>70</v>
      </c>
      <c r="J18" s="217">
        <v>72</v>
      </c>
      <c r="K18" s="216">
        <v>75</v>
      </c>
      <c r="L18" s="218">
        <f>IF(MAX(I18:K18)&lt;0,0,MAX(I18:K18))</f>
        <v>75</v>
      </c>
      <c r="M18" s="197">
        <f>SUM(H18,L18)</f>
        <v>135</v>
      </c>
      <c r="N18" s="237">
        <f>IF(ISNUMBER(A18),(IF(153.655&lt;A18,M18,TRUNC(10^(0.783497476*((LOG((A18/153.655)/LOG(10))*(LOG((A18/153.655)/LOG(10)))))),4)*M18)),0)</f>
        <v>186.678</v>
      </c>
      <c r="O18" s="208">
        <f>RANK(M18,(M18:M25))</f>
        <v>1</v>
      </c>
    </row>
    <row r="19" spans="1:15" ht="15.75">
      <c r="A19" s="151">
        <v>57.6</v>
      </c>
      <c r="B19" s="152" t="s">
        <v>30</v>
      </c>
      <c r="C19" s="153">
        <v>1999</v>
      </c>
      <c r="D19" s="154" t="s">
        <v>27</v>
      </c>
      <c r="E19" s="188">
        <v>-54</v>
      </c>
      <c r="F19" s="189">
        <v>-54</v>
      </c>
      <c r="G19" s="188">
        <v>54</v>
      </c>
      <c r="H19" s="140">
        <f>IF(MAX(E19:G19)&lt;0,0,MAX(E19:G19))</f>
        <v>54</v>
      </c>
      <c r="I19" s="188">
        <v>66</v>
      </c>
      <c r="J19" s="189">
        <v>70</v>
      </c>
      <c r="K19" s="188">
        <v>-72</v>
      </c>
      <c r="L19" s="190">
        <f>IF(MAX(I19:K19)&lt;0,0,MAX(I19:K19))</f>
        <v>70</v>
      </c>
      <c r="M19" s="191">
        <f>SUM(H19,L19)</f>
        <v>124</v>
      </c>
      <c r="N19" s="227">
        <f>IF(ISNUMBER(A19),(IF(153.655&lt;A19,M19,TRUNC(10^(0.783497476*((LOG((A19/153.655)/LOG(10))*(LOG((A19/153.655)/LOG(10)))))),4)*M19)),0)</f>
        <v>172.0624</v>
      </c>
      <c r="O19" s="181">
        <f>RANK(M19,(M18:M25))</f>
        <v>2</v>
      </c>
    </row>
    <row r="20" spans="1:15" ht="15.75">
      <c r="A20" s="151">
        <v>57.1</v>
      </c>
      <c r="B20" s="152" t="s">
        <v>26</v>
      </c>
      <c r="C20" s="153">
        <v>1999</v>
      </c>
      <c r="D20" s="154" t="s">
        <v>27</v>
      </c>
      <c r="E20" s="188">
        <v>45</v>
      </c>
      <c r="F20" s="189">
        <v>-48</v>
      </c>
      <c r="G20" s="188">
        <v>48</v>
      </c>
      <c r="H20" s="140">
        <f>IF(MAX(E20:G20)&lt;0,0,MAX(E20:G20))</f>
        <v>48</v>
      </c>
      <c r="I20" s="188">
        <v>64</v>
      </c>
      <c r="J20" s="189">
        <v>-69</v>
      </c>
      <c r="K20" s="188">
        <v>-70</v>
      </c>
      <c r="L20" s="190">
        <f>IF(MAX(I20:K20)&lt;0,0,MAX(I20:K20))</f>
        <v>64</v>
      </c>
      <c r="M20" s="191">
        <f>SUM(H20,L20)</f>
        <v>112</v>
      </c>
      <c r="N20" s="227">
        <f>IF(ISNUMBER(A20),(IF(153.655&lt;A20,M20,TRUNC(10^(0.783497476*((LOG((A20/153.655)/LOG(10))*(LOG((A20/153.655)/LOG(10)))))),4)*M20)),0)</f>
        <v>156.3184</v>
      </c>
      <c r="O20" s="181">
        <f>RANK(M20,(M18:M25))</f>
        <v>3</v>
      </c>
    </row>
    <row r="21" spans="1:15" ht="16.5" thickBot="1">
      <c r="A21" s="151">
        <v>57.8</v>
      </c>
      <c r="B21" s="152" t="s">
        <v>31</v>
      </c>
      <c r="C21" s="153">
        <v>2002</v>
      </c>
      <c r="D21" s="154" t="s">
        <v>125</v>
      </c>
      <c r="E21" s="188">
        <v>43</v>
      </c>
      <c r="F21" s="189">
        <v>46</v>
      </c>
      <c r="G21" s="188">
        <v>48</v>
      </c>
      <c r="H21" s="140">
        <f>IF(MAX(E21:G21)&lt;0,0,MAX(E21:G21))</f>
        <v>48</v>
      </c>
      <c r="I21" s="188">
        <v>-63</v>
      </c>
      <c r="J21" s="189">
        <v>63</v>
      </c>
      <c r="K21" s="188">
        <v>-67</v>
      </c>
      <c r="L21" s="190">
        <f>IF(MAX(I21:K21)&lt;0,0,MAX(I21:K21))</f>
        <v>63</v>
      </c>
      <c r="M21" s="191">
        <f>SUM(H21,L21)</f>
        <v>111</v>
      </c>
      <c r="N21" s="227">
        <f>IF(ISNUMBER(A21),(IF(153.655&lt;A21,M21,TRUNC(10^(0.783497476*((LOG((A21/153.655)/LOG(10))*(LOG((A21/153.655)/LOG(10)))))),4)*M21)),0)</f>
        <v>153.66840000000002</v>
      </c>
      <c r="O21" s="181">
        <f>RANK(M21,(M18:M25))</f>
        <v>4</v>
      </c>
    </row>
    <row r="22" spans="1:15" ht="15.75" hidden="1">
      <c r="A22" s="151"/>
      <c r="B22" s="152"/>
      <c r="C22" s="153"/>
      <c r="D22" s="154"/>
      <c r="E22" s="188"/>
      <c r="F22" s="189"/>
      <c r="G22" s="188"/>
      <c r="H22" s="140">
        <f t="shared" si="4"/>
        <v>0</v>
      </c>
      <c r="I22" s="188"/>
      <c r="J22" s="189"/>
      <c r="K22" s="188"/>
      <c r="L22" s="190">
        <f t="shared" si="5"/>
        <v>0</v>
      </c>
      <c r="M22" s="191">
        <f t="shared" si="6"/>
        <v>0</v>
      </c>
      <c r="N22" s="227">
        <f t="shared" si="0"/>
        <v>0</v>
      </c>
      <c r="O22" s="181">
        <f>RANK(M22,(M18:M25))</f>
        <v>5</v>
      </c>
    </row>
    <row r="23" spans="1:15" ht="15.75" hidden="1">
      <c r="A23" s="151"/>
      <c r="B23" s="152"/>
      <c r="C23" s="153"/>
      <c r="D23" s="154"/>
      <c r="E23" s="188"/>
      <c r="F23" s="189"/>
      <c r="G23" s="188"/>
      <c r="H23" s="140">
        <f t="shared" si="4"/>
        <v>0</v>
      </c>
      <c r="I23" s="188"/>
      <c r="J23" s="189"/>
      <c r="K23" s="188"/>
      <c r="L23" s="190">
        <f t="shared" si="5"/>
        <v>0</v>
      </c>
      <c r="M23" s="191">
        <f t="shared" si="6"/>
        <v>0</v>
      </c>
      <c r="N23" s="227">
        <f t="shared" si="0"/>
        <v>0</v>
      </c>
      <c r="O23" s="181">
        <f>RANK(M23,(M18:M25))</f>
        <v>5</v>
      </c>
    </row>
    <row r="24" spans="1:15" ht="15.75" hidden="1">
      <c r="A24" s="151"/>
      <c r="B24" s="152"/>
      <c r="C24" s="153"/>
      <c r="D24" s="154"/>
      <c r="E24" s="188"/>
      <c r="F24" s="189"/>
      <c r="G24" s="188"/>
      <c r="H24" s="140">
        <f t="shared" si="4"/>
        <v>0</v>
      </c>
      <c r="I24" s="188"/>
      <c r="J24" s="189"/>
      <c r="K24" s="188"/>
      <c r="L24" s="190">
        <f t="shared" si="5"/>
        <v>0</v>
      </c>
      <c r="M24" s="191">
        <f t="shared" si="6"/>
        <v>0</v>
      </c>
      <c r="N24" s="227">
        <f t="shared" si="0"/>
        <v>0</v>
      </c>
      <c r="O24" s="181">
        <f>RANK(M24,(M18:M25))</f>
        <v>5</v>
      </c>
    </row>
    <row r="25" spans="1:15" ht="16.5" hidden="1" thickBot="1">
      <c r="A25" s="131"/>
      <c r="B25" s="155"/>
      <c r="C25" s="156"/>
      <c r="D25" s="157"/>
      <c r="E25" s="148"/>
      <c r="F25" s="149"/>
      <c r="G25" s="148"/>
      <c r="H25" s="147">
        <f t="shared" si="4"/>
        <v>0</v>
      </c>
      <c r="I25" s="148"/>
      <c r="J25" s="149"/>
      <c r="K25" s="148"/>
      <c r="L25" s="147">
        <f t="shared" si="5"/>
        <v>0</v>
      </c>
      <c r="M25" s="192">
        <f t="shared" si="6"/>
        <v>0</v>
      </c>
      <c r="N25" s="266">
        <f t="shared" si="0"/>
        <v>0</v>
      </c>
      <c r="O25" s="193">
        <f>RANK(M25,(M18:M25))</f>
        <v>5</v>
      </c>
    </row>
    <row r="26" spans="1:15" ht="16.5" thickBot="1">
      <c r="A26" s="276" t="s">
        <v>17</v>
      </c>
      <c r="B26" s="277"/>
      <c r="C26" s="277"/>
      <c r="D26" s="277"/>
      <c r="E26" s="277"/>
      <c r="F26" s="277"/>
      <c r="G26" s="277"/>
      <c r="H26" s="277"/>
      <c r="I26" s="277"/>
      <c r="J26" s="277"/>
      <c r="K26" s="277"/>
      <c r="L26" s="277"/>
      <c r="M26" s="277"/>
      <c r="N26" s="277"/>
      <c r="O26" s="278"/>
    </row>
    <row r="27" spans="1:15" s="53" customFormat="1" ht="15.75">
      <c r="A27" s="238">
        <v>63</v>
      </c>
      <c r="B27" s="269" t="s">
        <v>41</v>
      </c>
      <c r="C27" s="194">
        <v>2002</v>
      </c>
      <c r="D27" s="194" t="s">
        <v>27</v>
      </c>
      <c r="E27" s="199">
        <v>55</v>
      </c>
      <c r="F27" s="199">
        <v>-58</v>
      </c>
      <c r="G27" s="239">
        <v>58</v>
      </c>
      <c r="H27" s="135">
        <f>IF(MAX(E27:G27)&lt;0,0,MAX(E27:G27))</f>
        <v>58</v>
      </c>
      <c r="I27" s="133">
        <v>71</v>
      </c>
      <c r="J27" s="199">
        <v>75</v>
      </c>
      <c r="K27" s="270">
        <v>-77</v>
      </c>
      <c r="L27" s="135">
        <f>IF(MAX(I27:K27)&lt;0,0,MAX(I27:K27))</f>
        <v>75</v>
      </c>
      <c r="M27" s="197">
        <f>SUM(H27,L27)</f>
        <v>133</v>
      </c>
      <c r="N27" s="267">
        <f>IF(ISNUMBER(A27),(IF(153.655&lt;A27,M27,TRUNC(10^(0.783497476*((LOG((A27/153.655)/LOG(10))*(LOG((A27/153.655)/LOG(10)))))),4)*M27)),0)</f>
        <v>174.29650000000001</v>
      </c>
      <c r="O27" s="180">
        <f>RANK(M27,(M27:M36))</f>
        <v>1</v>
      </c>
    </row>
    <row r="28" spans="1:15" s="53" customFormat="1" ht="15.75">
      <c r="A28" s="161">
        <v>62.4</v>
      </c>
      <c r="B28" s="162" t="s">
        <v>79</v>
      </c>
      <c r="C28" s="163">
        <v>1996</v>
      </c>
      <c r="D28" s="163" t="s">
        <v>80</v>
      </c>
      <c r="E28" s="198">
        <v>-53</v>
      </c>
      <c r="F28" s="141">
        <v>54</v>
      </c>
      <c r="G28" s="199">
        <v>58</v>
      </c>
      <c r="H28" s="135">
        <f>IF(MAX(E28:G28)&lt;0,0,MAX(E28:G28))</f>
        <v>58</v>
      </c>
      <c r="I28" s="198">
        <v>-72</v>
      </c>
      <c r="J28" s="198">
        <v>73</v>
      </c>
      <c r="K28" s="243">
        <v>-76</v>
      </c>
      <c r="L28" s="135">
        <f>IF(MAX(I28:K28)&lt;0,0,MAX(I28:K28))</f>
        <v>73</v>
      </c>
      <c r="M28" s="197">
        <f>SUM(H28,L28)</f>
        <v>131</v>
      </c>
      <c r="N28" s="268">
        <f>IF(ISNUMBER(A28),(IF(153.655&lt;A28,M28,TRUNC(10^(0.783497476*((LOG((A28/153.655)/LOG(10))*(LOG((A28/153.655)/LOG(10)))))),4)*M28)),0)</f>
        <v>172.6842</v>
      </c>
      <c r="O28" s="182">
        <f>RANK(M28,(M27:M36))</f>
        <v>2</v>
      </c>
    </row>
    <row r="29" spans="1:15" s="53" customFormat="1" ht="15.75">
      <c r="A29" s="161">
        <v>60.8</v>
      </c>
      <c r="B29" s="162" t="s">
        <v>75</v>
      </c>
      <c r="C29" s="163">
        <v>1995</v>
      </c>
      <c r="D29" s="163" t="s">
        <v>129</v>
      </c>
      <c r="E29" s="198">
        <v>55</v>
      </c>
      <c r="F29" s="198">
        <v>-58</v>
      </c>
      <c r="G29" s="141">
        <v>58</v>
      </c>
      <c r="H29" s="135">
        <f>IF(MAX(E29:G29)&lt;0,0,MAX(E29:G29))</f>
        <v>58</v>
      </c>
      <c r="I29" s="198">
        <v>65</v>
      </c>
      <c r="J29" s="198">
        <v>70</v>
      </c>
      <c r="K29" s="133">
        <v>73</v>
      </c>
      <c r="L29" s="135">
        <f>IF(MAX(I29:K29)&lt;0,0,MAX(I29:K29))</f>
        <v>73</v>
      </c>
      <c r="M29" s="197">
        <f>SUM(H29,L29)</f>
        <v>131</v>
      </c>
      <c r="N29" s="268">
        <f>IF(ISNUMBER(A29),(IF(153.655&lt;A29,M29,TRUNC(10^(0.783497476*((LOG((A29/153.655)/LOG(10))*(LOG((A29/153.655)/LOG(10)))))),4)*M29)),0)</f>
        <v>175.50069999999999</v>
      </c>
      <c r="O29" s="182">
        <v>3</v>
      </c>
    </row>
    <row r="30" spans="1:15" s="53" customFormat="1" ht="15.75">
      <c r="A30" s="161">
        <v>59.3</v>
      </c>
      <c r="B30" s="162" t="s">
        <v>82</v>
      </c>
      <c r="C30" s="163">
        <v>1999</v>
      </c>
      <c r="D30" s="163" t="s">
        <v>78</v>
      </c>
      <c r="E30" s="198">
        <v>47</v>
      </c>
      <c r="F30" s="198">
        <v>-50</v>
      </c>
      <c r="G30" s="198">
        <v>-50</v>
      </c>
      <c r="H30" s="135">
        <f>IF(MAX(E30:G30)&lt;0,0,MAX(E30:G30))</f>
        <v>47</v>
      </c>
      <c r="I30" s="198">
        <v>63</v>
      </c>
      <c r="J30" s="198">
        <v>66</v>
      </c>
      <c r="K30" s="136">
        <v>-69</v>
      </c>
      <c r="L30" s="135">
        <f>IF(MAX(I30:K30)&lt;0,0,MAX(I30:K30))</f>
        <v>66</v>
      </c>
      <c r="M30" s="197">
        <f>SUM(H30,L30)</f>
        <v>113</v>
      </c>
      <c r="N30" s="268">
        <f>IF(ISNUMBER(A30),(IF(153.655&lt;A30,M30,TRUNC(10^(0.783497476*((LOG((A30/153.655)/LOG(10))*(LOG((A30/153.655)/LOG(10)))))),4)*M30)),0)</f>
        <v>153.82689999999999</v>
      </c>
      <c r="O30" s="182">
        <f>RANK(M30,(M27:M36))</f>
        <v>4</v>
      </c>
    </row>
    <row r="31" spans="1:15" s="53" customFormat="1" ht="16.5" thickBot="1">
      <c r="A31" s="161">
        <v>61.2</v>
      </c>
      <c r="B31" s="162" t="s">
        <v>40</v>
      </c>
      <c r="C31" s="163">
        <v>2001</v>
      </c>
      <c r="D31" s="163" t="s">
        <v>125</v>
      </c>
      <c r="E31" s="198">
        <v>50</v>
      </c>
      <c r="F31" s="198">
        <v>52</v>
      </c>
      <c r="G31" s="198">
        <v>-54</v>
      </c>
      <c r="H31" s="135">
        <f>IF(MAX(E31:G31)&lt;0,0,MAX(E31:G31))</f>
        <v>52</v>
      </c>
      <c r="I31" s="198">
        <v>60</v>
      </c>
      <c r="J31" s="198">
        <v>-63</v>
      </c>
      <c r="K31" s="133">
        <v>-63</v>
      </c>
      <c r="L31" s="135">
        <f>IF(MAX(I31:K31)&lt;0,0,MAX(I31:K31))</f>
        <v>60</v>
      </c>
      <c r="M31" s="197">
        <f>SUM(H31,L31)</f>
        <v>112</v>
      </c>
      <c r="N31" s="268">
        <f>IF(ISNUMBER(A31),(IF(153.655&lt;A31,M31,TRUNC(10^(0.783497476*((LOG((A31/153.655)/LOG(10))*(LOG((A31/153.655)/LOG(10)))))),4)*M31)),0)</f>
        <v>149.43040000000002</v>
      </c>
      <c r="O31" s="182">
        <f>RANK(M31,(M27:M36))</f>
        <v>5</v>
      </c>
    </row>
    <row r="32" spans="1:15" s="53" customFormat="1" ht="15.75" hidden="1">
      <c r="A32" s="161"/>
      <c r="B32" s="162"/>
      <c r="C32" s="163"/>
      <c r="D32" s="163"/>
      <c r="E32" s="198"/>
      <c r="F32" s="198"/>
      <c r="G32" s="198"/>
      <c r="H32" s="135">
        <f t="shared" si="4"/>
        <v>0</v>
      </c>
      <c r="I32" s="198"/>
      <c r="J32" s="198"/>
      <c r="K32" s="136"/>
      <c r="L32" s="135">
        <f t="shared" ref="L32" si="7">IF(MAX(I32:K32)&lt;0,0,MAX(I32:K32))</f>
        <v>0</v>
      </c>
      <c r="M32" s="197">
        <f t="shared" ref="M32" si="8">SUM(H32,L32)</f>
        <v>0</v>
      </c>
      <c r="N32" s="227">
        <f t="shared" si="0"/>
        <v>0</v>
      </c>
      <c r="O32" s="182">
        <f>RANK(M32,(M27:M36))</f>
        <v>6</v>
      </c>
    </row>
    <row r="33" spans="1:15" ht="15.75" hidden="1">
      <c r="A33" s="118"/>
      <c r="B33" s="120"/>
      <c r="C33" s="121"/>
      <c r="D33" s="132"/>
      <c r="E33" s="133"/>
      <c r="F33" s="134"/>
      <c r="G33" s="133"/>
      <c r="H33" s="135">
        <f t="shared" si="4"/>
        <v>0</v>
      </c>
      <c r="I33" s="133"/>
      <c r="J33" s="134"/>
      <c r="K33" s="136"/>
      <c r="L33" s="135">
        <f t="shared" si="5"/>
        <v>0</v>
      </c>
      <c r="M33" s="197">
        <f t="shared" si="6"/>
        <v>0</v>
      </c>
      <c r="N33" s="227">
        <f t="shared" si="0"/>
        <v>0</v>
      </c>
      <c r="O33" s="182">
        <f>RANK(M33,(M27:M36))</f>
        <v>6</v>
      </c>
    </row>
    <row r="34" spans="1:15" ht="15.75" hidden="1">
      <c r="A34" s="118"/>
      <c r="B34" s="120"/>
      <c r="C34" s="121"/>
      <c r="D34" s="132"/>
      <c r="E34" s="198"/>
      <c r="F34" s="198"/>
      <c r="G34" s="198"/>
      <c r="H34" s="135">
        <f t="shared" si="4"/>
        <v>0</v>
      </c>
      <c r="I34" s="198"/>
      <c r="J34" s="198"/>
      <c r="K34" s="136"/>
      <c r="L34" s="135">
        <f t="shared" si="5"/>
        <v>0</v>
      </c>
      <c r="M34" s="197">
        <f t="shared" si="6"/>
        <v>0</v>
      </c>
      <c r="N34" s="227">
        <f t="shared" si="0"/>
        <v>0</v>
      </c>
      <c r="O34" s="182">
        <f>RANK(M34,(M27:M36))</f>
        <v>6</v>
      </c>
    </row>
    <row r="35" spans="1:15" ht="15.75" hidden="1">
      <c r="A35" s="119"/>
      <c r="B35" s="122"/>
      <c r="C35" s="123"/>
      <c r="D35" s="146"/>
      <c r="E35" s="141"/>
      <c r="F35" s="142"/>
      <c r="G35" s="141"/>
      <c r="H35" s="140">
        <f t="shared" si="4"/>
        <v>0</v>
      </c>
      <c r="I35" s="141"/>
      <c r="J35" s="142"/>
      <c r="K35" s="141"/>
      <c r="L35" s="140">
        <f t="shared" si="5"/>
        <v>0</v>
      </c>
      <c r="M35" s="191">
        <f t="shared" si="6"/>
        <v>0</v>
      </c>
      <c r="N35" s="227">
        <f t="shared" si="0"/>
        <v>0</v>
      </c>
      <c r="O35" s="182">
        <f>RANK(M35,(M27:M36))</f>
        <v>6</v>
      </c>
    </row>
    <row r="36" spans="1:15" ht="16.5" hidden="1" thickBot="1">
      <c r="A36" s="131"/>
      <c r="B36" s="155"/>
      <c r="C36" s="156"/>
      <c r="D36" s="157"/>
      <c r="E36" s="148"/>
      <c r="F36" s="149"/>
      <c r="G36" s="148"/>
      <c r="H36" s="147">
        <f t="shared" si="4"/>
        <v>0</v>
      </c>
      <c r="I36" s="148"/>
      <c r="J36" s="149"/>
      <c r="K36" s="148"/>
      <c r="L36" s="147">
        <f t="shared" si="5"/>
        <v>0</v>
      </c>
      <c r="M36" s="192">
        <f t="shared" si="6"/>
        <v>0</v>
      </c>
      <c r="N36" s="227">
        <f t="shared" si="0"/>
        <v>0</v>
      </c>
      <c r="O36" s="193">
        <f>RANK(M36,(M27:M36))</f>
        <v>6</v>
      </c>
    </row>
    <row r="37" spans="1:15" ht="16.5" thickBot="1">
      <c r="A37" s="276" t="s">
        <v>55</v>
      </c>
      <c r="B37" s="277"/>
      <c r="C37" s="277"/>
      <c r="D37" s="277"/>
      <c r="E37" s="277"/>
      <c r="F37" s="277"/>
      <c r="G37" s="277"/>
      <c r="H37" s="277"/>
      <c r="I37" s="277"/>
      <c r="J37" s="277"/>
      <c r="K37" s="277"/>
      <c r="L37" s="277"/>
      <c r="M37" s="277"/>
      <c r="N37" s="277"/>
      <c r="O37" s="278"/>
    </row>
    <row r="38" spans="1:15" ht="15.75">
      <c r="A38" s="164">
        <v>64.2</v>
      </c>
      <c r="B38" s="165" t="s">
        <v>74</v>
      </c>
      <c r="C38" s="166">
        <v>1995</v>
      </c>
      <c r="D38" s="166" t="s">
        <v>46</v>
      </c>
      <c r="E38" s="134">
        <v>55</v>
      </c>
      <c r="F38" s="134">
        <v>-58</v>
      </c>
      <c r="G38" s="134">
        <v>60</v>
      </c>
      <c r="H38" s="135">
        <f>IF(MAX(E38:G38)&lt;0,0,MAX(E38:G38))</f>
        <v>60</v>
      </c>
      <c r="I38" s="134">
        <v>-66</v>
      </c>
      <c r="J38" s="134">
        <v>-66</v>
      </c>
      <c r="K38" s="134">
        <v>66</v>
      </c>
      <c r="L38" s="135">
        <f>IF(MAX(I38:K38)&lt;0,0,MAX(I38:K38))</f>
        <v>66</v>
      </c>
      <c r="M38" s="197">
        <f>SUM(H38,L38)</f>
        <v>126</v>
      </c>
      <c r="N38" s="268">
        <f>IF(ISNUMBER(A38),(IF(153.655&lt;A38,M38,TRUNC(10^(0.783497476*((LOG((A38/153.655)/LOG(10))*(LOG((A38/153.655)/LOG(10)))))),4)*M38)),0)</f>
        <v>163.27080000000001</v>
      </c>
      <c r="O38" s="211">
        <f>RANK(M38,(M38:M47))</f>
        <v>1</v>
      </c>
    </row>
    <row r="39" spans="1:15" ht="15.75">
      <c r="A39" s="164">
        <v>64.7</v>
      </c>
      <c r="B39" s="165" t="s">
        <v>84</v>
      </c>
      <c r="C39" s="166">
        <v>1996</v>
      </c>
      <c r="D39" s="166" t="s">
        <v>34</v>
      </c>
      <c r="E39" s="142">
        <v>53</v>
      </c>
      <c r="F39" s="142">
        <v>56</v>
      </c>
      <c r="G39" s="142">
        <v>-58</v>
      </c>
      <c r="H39" s="140">
        <f>IF(MAX(E39:G39)&lt;0,0,MAX(E39:G39))</f>
        <v>56</v>
      </c>
      <c r="I39" s="142">
        <v>62</v>
      </c>
      <c r="J39" s="142">
        <v>65</v>
      </c>
      <c r="K39" s="142">
        <v>68</v>
      </c>
      <c r="L39" s="140">
        <f>IF(MAX(I39:K39)&lt;0,0,MAX(I39:K39))</f>
        <v>68</v>
      </c>
      <c r="M39" s="191">
        <f>SUM(H39,L39)</f>
        <v>124</v>
      </c>
      <c r="N39" s="268">
        <f>IF(ISNUMBER(A39),(IF(153.655&lt;A39,M39,TRUNC(10^(0.783497476*((LOG((A39/153.655)/LOG(10))*(LOG((A39/153.655)/LOG(10)))))),4)*M39)),0)</f>
        <v>159.94759999999999</v>
      </c>
      <c r="O39" s="211">
        <f>RANK(M39,(M38:M47))</f>
        <v>2</v>
      </c>
    </row>
    <row r="40" spans="1:15" ht="16.5" thickBot="1">
      <c r="A40" s="164">
        <v>64.2</v>
      </c>
      <c r="B40" s="165" t="s">
        <v>83</v>
      </c>
      <c r="C40" s="166">
        <v>2000</v>
      </c>
      <c r="D40" s="166" t="s">
        <v>78</v>
      </c>
      <c r="E40" s="142">
        <v>-55</v>
      </c>
      <c r="F40" s="142">
        <v>-55</v>
      </c>
      <c r="G40" s="142">
        <v>-55</v>
      </c>
      <c r="H40" s="140">
        <f>IF(MAX(E40:G40)&lt;0,0,MAX(E40:G40))</f>
        <v>0</v>
      </c>
      <c r="I40" s="142">
        <v>60</v>
      </c>
      <c r="J40" s="142">
        <v>-62</v>
      </c>
      <c r="K40" s="142">
        <v>-62</v>
      </c>
      <c r="L40" s="140">
        <f>IF(MAX(I40:K40)&lt;0,0,MAX(I40:K40))</f>
        <v>60</v>
      </c>
      <c r="M40" s="191">
        <f>SUM(H40,L40)</f>
        <v>60</v>
      </c>
      <c r="N40" s="268">
        <f>IF(ISNUMBER(A40),(IF(153.655&lt;A40,M40,TRUNC(10^(0.783497476*((LOG((A40/153.655)/LOG(10))*(LOG((A40/153.655)/LOG(10)))))),4)*M40)),0)</f>
        <v>77.748000000000005</v>
      </c>
      <c r="O40" s="211" t="s">
        <v>10</v>
      </c>
    </row>
    <row r="41" spans="1:15" ht="15.75" hidden="1">
      <c r="A41" s="164"/>
      <c r="B41" s="165"/>
      <c r="C41" s="166"/>
      <c r="D41" s="166"/>
      <c r="E41" s="142"/>
      <c r="F41" s="142"/>
      <c r="G41" s="142"/>
      <c r="H41" s="140">
        <f t="shared" ref="H41:H47" si="9">IF(MAX(E41:G41)&lt;0,0,MAX(E41:G41))</f>
        <v>0</v>
      </c>
      <c r="I41" s="142"/>
      <c r="J41" s="142"/>
      <c r="K41" s="142"/>
      <c r="L41" s="140">
        <f t="shared" ref="L41:L47" si="10">IF(MAX(I41:K41)&lt;0,0,MAX(I41:K41))</f>
        <v>0</v>
      </c>
      <c r="M41" s="191">
        <f t="shared" ref="M41:M47" si="11">SUM(H41,L41)</f>
        <v>0</v>
      </c>
      <c r="N41" s="227">
        <f t="shared" si="0"/>
        <v>0</v>
      </c>
      <c r="O41" s="211">
        <f>RANK(M41,(M38:M47))</f>
        <v>4</v>
      </c>
    </row>
    <row r="42" spans="1:15" ht="15.75" hidden="1">
      <c r="A42" s="164"/>
      <c r="B42" s="165"/>
      <c r="C42" s="166"/>
      <c r="D42" s="166"/>
      <c r="E42" s="142"/>
      <c r="F42" s="142"/>
      <c r="G42" s="142"/>
      <c r="H42" s="140">
        <f t="shared" si="9"/>
        <v>0</v>
      </c>
      <c r="I42" s="142"/>
      <c r="J42" s="142"/>
      <c r="K42" s="142"/>
      <c r="L42" s="140">
        <f t="shared" si="10"/>
        <v>0</v>
      </c>
      <c r="M42" s="191">
        <f t="shared" si="11"/>
        <v>0</v>
      </c>
      <c r="N42" s="227">
        <f t="shared" si="0"/>
        <v>0</v>
      </c>
      <c r="O42" s="211">
        <f>RANK(M42,(M38:M47))</f>
        <v>4</v>
      </c>
    </row>
    <row r="43" spans="1:15" ht="15.75" hidden="1">
      <c r="A43" s="164"/>
      <c r="B43" s="165"/>
      <c r="C43" s="166"/>
      <c r="D43" s="166"/>
      <c r="E43" s="142"/>
      <c r="F43" s="142"/>
      <c r="G43" s="142"/>
      <c r="H43" s="140">
        <f t="shared" si="9"/>
        <v>0</v>
      </c>
      <c r="I43" s="142"/>
      <c r="J43" s="142"/>
      <c r="K43" s="142"/>
      <c r="L43" s="140">
        <f t="shared" si="10"/>
        <v>0</v>
      </c>
      <c r="M43" s="191">
        <f t="shared" si="11"/>
        <v>0</v>
      </c>
      <c r="N43" s="227">
        <f t="shared" si="0"/>
        <v>0</v>
      </c>
      <c r="O43" s="211">
        <f>RANK(M43,(M38:M47))</f>
        <v>4</v>
      </c>
    </row>
    <row r="44" spans="1:15" ht="15.75" hidden="1">
      <c r="A44" s="164"/>
      <c r="B44" s="165"/>
      <c r="C44" s="166"/>
      <c r="D44" s="166"/>
      <c r="E44" s="142"/>
      <c r="F44" s="142"/>
      <c r="G44" s="142"/>
      <c r="H44" s="140">
        <f t="shared" si="9"/>
        <v>0</v>
      </c>
      <c r="I44" s="142"/>
      <c r="J44" s="142"/>
      <c r="K44" s="142"/>
      <c r="L44" s="140">
        <f t="shared" si="10"/>
        <v>0</v>
      </c>
      <c r="M44" s="191">
        <f t="shared" si="11"/>
        <v>0</v>
      </c>
      <c r="N44" s="227">
        <f t="shared" si="0"/>
        <v>0</v>
      </c>
      <c r="O44" s="211">
        <f>RANK(M44,(M38:M47))</f>
        <v>4</v>
      </c>
    </row>
    <row r="45" spans="1:15" ht="15.75" hidden="1">
      <c r="A45" s="167"/>
      <c r="B45" s="168"/>
      <c r="C45" s="169"/>
      <c r="D45" s="169"/>
      <c r="E45" s="142"/>
      <c r="F45" s="142"/>
      <c r="G45" s="142"/>
      <c r="H45" s="140">
        <f t="shared" si="9"/>
        <v>0</v>
      </c>
      <c r="I45" s="142"/>
      <c r="J45" s="142"/>
      <c r="K45" s="142"/>
      <c r="L45" s="140">
        <f t="shared" si="10"/>
        <v>0</v>
      </c>
      <c r="M45" s="191">
        <f t="shared" si="11"/>
        <v>0</v>
      </c>
      <c r="N45" s="227">
        <f t="shared" si="0"/>
        <v>0</v>
      </c>
      <c r="O45" s="211">
        <f>RANK(M45,(M38:M47))</f>
        <v>4</v>
      </c>
    </row>
    <row r="46" spans="1:15" ht="15.75" hidden="1">
      <c r="A46" s="167"/>
      <c r="B46" s="168"/>
      <c r="C46" s="169"/>
      <c r="D46" s="169"/>
      <c r="E46" s="142"/>
      <c r="F46" s="142"/>
      <c r="G46" s="142"/>
      <c r="H46" s="140">
        <f t="shared" si="9"/>
        <v>0</v>
      </c>
      <c r="I46" s="142"/>
      <c r="J46" s="142"/>
      <c r="K46" s="142"/>
      <c r="L46" s="140">
        <f t="shared" si="10"/>
        <v>0</v>
      </c>
      <c r="M46" s="191">
        <f t="shared" si="11"/>
        <v>0</v>
      </c>
      <c r="N46" s="227">
        <f t="shared" si="0"/>
        <v>0</v>
      </c>
      <c r="O46" s="211">
        <f>RANK(M46,(M38:M47))</f>
        <v>4</v>
      </c>
    </row>
    <row r="47" spans="1:15" ht="16.5" hidden="1" thickBot="1">
      <c r="A47" s="170"/>
      <c r="B47" s="171"/>
      <c r="C47" s="172"/>
      <c r="D47" s="173"/>
      <c r="E47" s="209"/>
      <c r="F47" s="174"/>
      <c r="G47" s="209"/>
      <c r="H47" s="147">
        <f t="shared" si="9"/>
        <v>0</v>
      </c>
      <c r="I47" s="148"/>
      <c r="J47" s="149"/>
      <c r="K47" s="210"/>
      <c r="L47" s="147">
        <f t="shared" si="10"/>
        <v>0</v>
      </c>
      <c r="M47" s="192">
        <f t="shared" si="11"/>
        <v>0</v>
      </c>
      <c r="N47" s="227">
        <f t="shared" si="0"/>
        <v>0</v>
      </c>
      <c r="O47" s="211">
        <f>RANK(M47,(M38:M47))</f>
        <v>4</v>
      </c>
    </row>
    <row r="48" spans="1:15" ht="16.5" thickBot="1">
      <c r="A48" s="276" t="s">
        <v>73</v>
      </c>
      <c r="B48" s="277"/>
      <c r="C48" s="277"/>
      <c r="D48" s="277"/>
      <c r="E48" s="277"/>
      <c r="F48" s="277"/>
      <c r="G48" s="277"/>
      <c r="H48" s="277"/>
      <c r="I48" s="277"/>
      <c r="J48" s="277"/>
      <c r="K48" s="277"/>
      <c r="L48" s="277"/>
      <c r="M48" s="277"/>
      <c r="N48" s="277"/>
      <c r="O48" s="278"/>
    </row>
    <row r="49" spans="1:15" ht="15.75">
      <c r="A49" s="238">
        <v>72.3</v>
      </c>
      <c r="B49" s="165" t="s">
        <v>43</v>
      </c>
      <c r="C49" s="121">
        <v>2001</v>
      </c>
      <c r="D49" s="166" t="s">
        <v>39</v>
      </c>
      <c r="E49" s="133">
        <v>61</v>
      </c>
      <c r="F49" s="134">
        <v>63</v>
      </c>
      <c r="G49" s="133">
        <v>-65</v>
      </c>
      <c r="H49" s="135">
        <f>IF(MAX(E49:G49)&lt;0,0,MAX(E49:G49))</f>
        <v>63</v>
      </c>
      <c r="I49" s="133">
        <v>71</v>
      </c>
      <c r="J49" s="134">
        <v>-74</v>
      </c>
      <c r="K49" s="133">
        <v>75</v>
      </c>
      <c r="L49" s="135">
        <f>IF(MAX(I49:K49)&lt;0,0,MAX(I49:K49))</f>
        <v>75</v>
      </c>
      <c r="M49" s="197">
        <f>SUM(H49,L49)</f>
        <v>138</v>
      </c>
      <c r="N49" s="268">
        <f>IF(ISNUMBER(A49),(IF(153.655&lt;A49,M49,TRUNC(10^(0.783497476*((LOG((A49/153.655)/LOG(10))*(LOG((A49/153.655)/LOG(10)))))),4)*M49)),0)</f>
        <v>167.43540000000002</v>
      </c>
      <c r="O49" s="219">
        <f>RANK(M49,(M49:M55))</f>
        <v>1</v>
      </c>
    </row>
    <row r="50" spans="1:15" ht="15.75">
      <c r="A50" s="167">
        <v>71.3</v>
      </c>
      <c r="B50" s="168" t="s">
        <v>85</v>
      </c>
      <c r="C50" s="169">
        <v>1996</v>
      </c>
      <c r="D50" s="169" t="s">
        <v>129</v>
      </c>
      <c r="E50" s="142">
        <v>55</v>
      </c>
      <c r="F50" s="142">
        <v>-60</v>
      </c>
      <c r="G50" s="142">
        <v>-60</v>
      </c>
      <c r="H50" s="140">
        <f>IF(MAX(E50:G50)&lt;0,0,MAX(E50:G50))</f>
        <v>55</v>
      </c>
      <c r="I50" s="142">
        <v>70</v>
      </c>
      <c r="J50" s="142">
        <v>-73</v>
      </c>
      <c r="K50" s="142">
        <v>73</v>
      </c>
      <c r="L50" s="140">
        <f>IF(MAX(I50:K50)&lt;0,0,MAX(I50:K50))</f>
        <v>73</v>
      </c>
      <c r="M50" s="191">
        <f>SUM(H50,L50)</f>
        <v>128</v>
      </c>
      <c r="N50" s="268">
        <f>IF(ISNUMBER(A50),(IF(153.655&lt;A50,M50,TRUNC(10^(0.783497476*((LOG((A50/153.655)/LOG(10))*(LOG((A50/153.655)/LOG(10)))))),4)*M50)),0)</f>
        <v>156.4288</v>
      </c>
      <c r="O50" s="220">
        <f>RANK(M50,(M49:M55))</f>
        <v>2</v>
      </c>
    </row>
    <row r="51" spans="1:15" ht="16.5" thickBot="1">
      <c r="A51" s="167">
        <v>73.3</v>
      </c>
      <c r="B51" s="168" t="s">
        <v>76</v>
      </c>
      <c r="C51" s="169">
        <v>1998</v>
      </c>
      <c r="D51" s="169" t="s">
        <v>39</v>
      </c>
      <c r="E51" s="142">
        <v>53</v>
      </c>
      <c r="F51" s="142">
        <v>55</v>
      </c>
      <c r="G51" s="142">
        <v>-57</v>
      </c>
      <c r="H51" s="140">
        <f>IF(MAX(E51:G51)&lt;0,0,MAX(E51:G51))</f>
        <v>55</v>
      </c>
      <c r="I51" s="142">
        <v>67</v>
      </c>
      <c r="J51" s="142">
        <v>-71</v>
      </c>
      <c r="K51" s="271">
        <v>-71</v>
      </c>
      <c r="L51" s="140">
        <f>IF(MAX(I51:K51)&lt;0,0,MAX(I51:K51))</f>
        <v>67</v>
      </c>
      <c r="M51" s="191">
        <f>SUM(H51,L51)</f>
        <v>122</v>
      </c>
      <c r="N51" s="268">
        <f>IF(ISNUMBER(A51),(IF(153.655&lt;A51,M51,TRUNC(10^(0.783497476*((LOG((A51/153.655)/LOG(10))*(LOG((A51/153.655)/LOG(10)))))),4)*M51)),0)</f>
        <v>146.99780000000001</v>
      </c>
      <c r="O51" s="220">
        <f>RANK(M51,(M49:M55))</f>
        <v>3</v>
      </c>
    </row>
    <row r="52" spans="1:15" ht="15.75" hidden="1">
      <c r="A52" s="167"/>
      <c r="B52" s="168"/>
      <c r="C52" s="169"/>
      <c r="D52" s="169"/>
      <c r="E52" s="142"/>
      <c r="F52" s="142"/>
      <c r="G52" s="142"/>
      <c r="H52" s="140">
        <f t="shared" si="4"/>
        <v>0</v>
      </c>
      <c r="I52" s="142"/>
      <c r="J52" s="142"/>
      <c r="K52" s="142"/>
      <c r="L52" s="140">
        <f t="shared" si="5"/>
        <v>0</v>
      </c>
      <c r="M52" s="191">
        <f t="shared" si="6"/>
        <v>0</v>
      </c>
      <c r="N52" s="227">
        <f t="shared" si="0"/>
        <v>0</v>
      </c>
      <c r="O52" s="220">
        <f>RANK(M52,(M49:M55))</f>
        <v>4</v>
      </c>
    </row>
    <row r="53" spans="1:15" ht="15.75" hidden="1">
      <c r="A53" s="167"/>
      <c r="B53" s="168"/>
      <c r="C53" s="169"/>
      <c r="D53" s="169"/>
      <c r="E53" s="142"/>
      <c r="F53" s="142"/>
      <c r="G53" s="142"/>
      <c r="H53" s="140">
        <f t="shared" si="4"/>
        <v>0</v>
      </c>
      <c r="I53" s="142"/>
      <c r="J53" s="142"/>
      <c r="K53" s="142"/>
      <c r="L53" s="140">
        <f t="shared" si="5"/>
        <v>0</v>
      </c>
      <c r="M53" s="191">
        <f t="shared" si="6"/>
        <v>0</v>
      </c>
      <c r="N53" s="227">
        <f t="shared" si="0"/>
        <v>0</v>
      </c>
      <c r="O53" s="220">
        <f>RANK(M53,(M49:M55))</f>
        <v>4</v>
      </c>
    </row>
    <row r="54" spans="1:15" ht="15.75" hidden="1">
      <c r="A54" s="167"/>
      <c r="B54" s="168"/>
      <c r="C54" s="169"/>
      <c r="D54" s="169"/>
      <c r="E54" s="142"/>
      <c r="F54" s="142"/>
      <c r="G54" s="142"/>
      <c r="H54" s="140">
        <f t="shared" si="4"/>
        <v>0</v>
      </c>
      <c r="I54" s="142"/>
      <c r="J54" s="142"/>
      <c r="K54" s="142"/>
      <c r="L54" s="140">
        <f t="shared" si="5"/>
        <v>0</v>
      </c>
      <c r="M54" s="191">
        <f t="shared" si="6"/>
        <v>0</v>
      </c>
      <c r="N54" s="227">
        <f t="shared" si="0"/>
        <v>0</v>
      </c>
      <c r="O54" s="220">
        <f>RANK(M54,(M49:M55))</f>
        <v>4</v>
      </c>
    </row>
    <row r="55" spans="1:15" ht="16.5" hidden="1" thickBot="1">
      <c r="A55" s="151"/>
      <c r="B55" s="152"/>
      <c r="C55" s="153"/>
      <c r="D55" s="154"/>
      <c r="E55" s="188"/>
      <c r="F55" s="189"/>
      <c r="G55" s="188"/>
      <c r="H55" s="190">
        <f t="shared" si="4"/>
        <v>0</v>
      </c>
      <c r="I55" s="188"/>
      <c r="J55" s="189"/>
      <c r="K55" s="188"/>
      <c r="L55" s="190">
        <f t="shared" si="5"/>
        <v>0</v>
      </c>
      <c r="M55" s="231">
        <f t="shared" si="6"/>
        <v>0</v>
      </c>
      <c r="N55" s="230">
        <f t="shared" si="0"/>
        <v>0</v>
      </c>
      <c r="O55" s="232">
        <f>RANK(M55,(M49:M55))</f>
        <v>4</v>
      </c>
    </row>
    <row r="56" spans="1:15" ht="16.5" thickBot="1">
      <c r="A56" s="276" t="s">
        <v>18</v>
      </c>
      <c r="B56" s="277"/>
      <c r="C56" s="277"/>
      <c r="D56" s="277"/>
      <c r="E56" s="277"/>
      <c r="F56" s="277"/>
      <c r="G56" s="277"/>
      <c r="H56" s="277"/>
      <c r="I56" s="277"/>
      <c r="J56" s="277"/>
      <c r="K56" s="277"/>
      <c r="L56" s="277"/>
      <c r="M56" s="277"/>
      <c r="N56" s="277"/>
      <c r="O56" s="278"/>
    </row>
    <row r="57" spans="1:15" ht="16.5" thickBot="1">
      <c r="A57" s="164">
        <v>76.8</v>
      </c>
      <c r="B57" s="165" t="s">
        <v>44</v>
      </c>
      <c r="C57" s="166">
        <v>1999</v>
      </c>
      <c r="D57" s="166" t="s">
        <v>29</v>
      </c>
      <c r="E57" s="134">
        <v>55</v>
      </c>
      <c r="F57" s="134">
        <v>60</v>
      </c>
      <c r="G57" s="134">
        <v>64</v>
      </c>
      <c r="H57" s="135">
        <f t="shared" ref="H57:H61" si="12">IF(MAX(E57:G57)&lt;0,0,MAX(E57:G57))</f>
        <v>64</v>
      </c>
      <c r="I57" s="134">
        <v>75</v>
      </c>
      <c r="J57" s="133">
        <v>80</v>
      </c>
      <c r="K57" s="134">
        <v>-84</v>
      </c>
      <c r="L57" s="135">
        <f t="shared" ref="L57:L59" si="13">IF(MAX(I57:K57)&lt;0,0,MAX(I57:K57))</f>
        <v>80</v>
      </c>
      <c r="M57" s="197">
        <f t="shared" ref="M57:M61" si="14">SUM(H57,L57)</f>
        <v>144</v>
      </c>
      <c r="N57" s="237">
        <f t="shared" si="0"/>
        <v>169.60319999999999</v>
      </c>
      <c r="O57" s="219">
        <f>RANK(M57,(M57:M61))</f>
        <v>1</v>
      </c>
    </row>
    <row r="58" spans="1:15" ht="15.75" hidden="1">
      <c r="A58" s="167"/>
      <c r="B58" s="168"/>
      <c r="C58" s="169"/>
      <c r="D58" s="169"/>
      <c r="E58" s="142"/>
      <c r="F58" s="142"/>
      <c r="G58" s="142"/>
      <c r="H58" s="140">
        <f t="shared" si="12"/>
        <v>0</v>
      </c>
      <c r="I58" s="142"/>
      <c r="J58" s="142"/>
      <c r="K58" s="142"/>
      <c r="L58" s="140">
        <f t="shared" si="13"/>
        <v>0</v>
      </c>
      <c r="M58" s="191">
        <f t="shared" si="14"/>
        <v>0</v>
      </c>
      <c r="N58" s="227">
        <f t="shared" si="0"/>
        <v>0</v>
      </c>
      <c r="O58" s="220">
        <f>RANK(M58,(M57:M61))</f>
        <v>2</v>
      </c>
    </row>
    <row r="59" spans="1:15" ht="15.75" hidden="1">
      <c r="A59" s="161"/>
      <c r="B59" s="168"/>
      <c r="C59" s="225"/>
      <c r="D59" s="169"/>
      <c r="E59" s="142"/>
      <c r="F59" s="142"/>
      <c r="G59" s="142"/>
      <c r="H59" s="140">
        <f t="shared" si="12"/>
        <v>0</v>
      </c>
      <c r="I59" s="142"/>
      <c r="J59" s="142"/>
      <c r="K59" s="142"/>
      <c r="L59" s="140">
        <f t="shared" si="13"/>
        <v>0</v>
      </c>
      <c r="M59" s="191">
        <f t="shared" si="14"/>
        <v>0</v>
      </c>
      <c r="N59" s="227">
        <f t="shared" si="0"/>
        <v>0</v>
      </c>
      <c r="O59" s="220">
        <f>RANK(M59,(M57:M61))</f>
        <v>2</v>
      </c>
    </row>
    <row r="60" spans="1:15" ht="15.75" hidden="1">
      <c r="A60" s="161"/>
      <c r="B60" s="168"/>
      <c r="C60" s="225"/>
      <c r="D60" s="169"/>
      <c r="E60" s="142"/>
      <c r="F60" s="142"/>
      <c r="G60" s="142"/>
      <c r="H60" s="140">
        <f t="shared" si="12"/>
        <v>0</v>
      </c>
      <c r="I60" s="142"/>
      <c r="J60" s="142"/>
      <c r="K60" s="142"/>
      <c r="L60" s="140">
        <f>IF(MAX(I60:K60)&lt;0,0,MAX(I60:K60))</f>
        <v>0</v>
      </c>
      <c r="M60" s="191">
        <f t="shared" si="14"/>
        <v>0</v>
      </c>
      <c r="N60" s="227">
        <f t="shared" si="0"/>
        <v>0</v>
      </c>
      <c r="O60" s="220">
        <f>RANK(M60,(M57:M61))</f>
        <v>2</v>
      </c>
    </row>
    <row r="61" spans="1:15" ht="16.5" hidden="1" thickBot="1">
      <c r="A61" s="233"/>
      <c r="B61" s="234"/>
      <c r="C61" s="153"/>
      <c r="D61" s="235"/>
      <c r="E61" s="188"/>
      <c r="F61" s="189"/>
      <c r="G61" s="216"/>
      <c r="H61" s="190">
        <f t="shared" si="12"/>
        <v>0</v>
      </c>
      <c r="I61" s="188"/>
      <c r="J61" s="189"/>
      <c r="K61" s="236"/>
      <c r="L61" s="190">
        <f t="shared" ref="L61" si="15">IF(MAX(I61:K61)&lt;0,0,MAX(I61:K61))</f>
        <v>0</v>
      </c>
      <c r="M61" s="231">
        <f t="shared" si="14"/>
        <v>0</v>
      </c>
      <c r="N61" s="230">
        <f t="shared" si="0"/>
        <v>0</v>
      </c>
      <c r="O61" s="232">
        <f>RANK(M61,(M57:M61))</f>
        <v>2</v>
      </c>
    </row>
    <row r="62" spans="1:15" ht="16.5" hidden="1" thickBot="1">
      <c r="A62" s="276" t="s">
        <v>19</v>
      </c>
      <c r="B62" s="277"/>
      <c r="C62" s="277"/>
      <c r="D62" s="277"/>
      <c r="E62" s="277"/>
      <c r="F62" s="277"/>
      <c r="G62" s="277"/>
      <c r="H62" s="277"/>
      <c r="I62" s="277"/>
      <c r="J62" s="277"/>
      <c r="K62" s="277"/>
      <c r="L62" s="277"/>
      <c r="M62" s="277"/>
      <c r="N62" s="277"/>
      <c r="O62" s="278"/>
    </row>
    <row r="63" spans="1:15" ht="15.75" hidden="1">
      <c r="A63" s="118"/>
      <c r="B63" s="120"/>
      <c r="C63" s="121"/>
      <c r="D63" s="132"/>
      <c r="E63" s="133"/>
      <c r="F63" s="135"/>
      <c r="G63" s="133"/>
      <c r="H63" s="135">
        <f t="shared" si="4"/>
        <v>0</v>
      </c>
      <c r="I63" s="197"/>
      <c r="J63" s="134"/>
      <c r="K63" s="136"/>
      <c r="L63" s="135">
        <f t="shared" si="5"/>
        <v>0</v>
      </c>
      <c r="M63" s="197">
        <f t="shared" si="6"/>
        <v>0</v>
      </c>
      <c r="N63" s="237">
        <f t="shared" si="0"/>
        <v>0</v>
      </c>
      <c r="O63" s="219">
        <f>RANK(M63,(M63:M66))</f>
        <v>1</v>
      </c>
    </row>
    <row r="64" spans="1:15" ht="15.75" hidden="1">
      <c r="A64" s="161"/>
      <c r="B64" s="168"/>
      <c r="C64" s="225"/>
      <c r="D64" s="169"/>
      <c r="E64" s="142"/>
      <c r="F64" s="142"/>
      <c r="G64" s="142"/>
      <c r="H64" s="140">
        <f t="shared" si="4"/>
        <v>0</v>
      </c>
      <c r="I64" s="142"/>
      <c r="J64" s="142"/>
      <c r="K64" s="142"/>
      <c r="L64" s="140">
        <f t="shared" si="5"/>
        <v>0</v>
      </c>
      <c r="M64" s="191">
        <f t="shared" si="6"/>
        <v>0</v>
      </c>
      <c r="N64" s="227">
        <f t="shared" si="0"/>
        <v>0</v>
      </c>
      <c r="O64" s="220">
        <f>RANK(M64,(M63:M66))</f>
        <v>1</v>
      </c>
    </row>
    <row r="65" spans="1:15" ht="15.75" hidden="1">
      <c r="A65" s="161"/>
      <c r="B65" s="168"/>
      <c r="C65" s="225"/>
      <c r="D65" s="169"/>
      <c r="E65" s="142"/>
      <c r="F65" s="142"/>
      <c r="G65" s="142"/>
      <c r="H65" s="140">
        <f t="shared" si="4"/>
        <v>0</v>
      </c>
      <c r="I65" s="142"/>
      <c r="J65" s="142"/>
      <c r="K65" s="142"/>
      <c r="L65" s="140">
        <f>IF(MAX(I65:K65)&lt;0,0,MAX(I65:K65))</f>
        <v>0</v>
      </c>
      <c r="M65" s="191">
        <f t="shared" si="6"/>
        <v>0</v>
      </c>
      <c r="N65" s="230">
        <f t="shared" si="0"/>
        <v>0</v>
      </c>
      <c r="O65" s="220">
        <f>RANK(M65,(M63:M66))</f>
        <v>1</v>
      </c>
    </row>
    <row r="66" spans="1:15" ht="16.5" hidden="1" thickBot="1">
      <c r="A66" s="259"/>
      <c r="B66" s="260"/>
      <c r="C66" s="261"/>
      <c r="D66" s="262"/>
      <c r="E66" s="263"/>
      <c r="F66" s="253"/>
      <c r="G66" s="263"/>
      <c r="H66" s="254">
        <f t="shared" si="4"/>
        <v>0</v>
      </c>
      <c r="I66" s="263"/>
      <c r="J66" s="253"/>
      <c r="K66" s="264"/>
      <c r="L66" s="254">
        <f t="shared" si="5"/>
        <v>0</v>
      </c>
      <c r="M66" s="255">
        <f t="shared" si="6"/>
        <v>0</v>
      </c>
      <c r="N66" s="265">
        <f t="shared" si="0"/>
        <v>0</v>
      </c>
      <c r="O66" s="226">
        <f>RANK(M66,(M63:M66))</f>
        <v>1</v>
      </c>
    </row>
    <row r="67" spans="1:15" s="53" customFormat="1" ht="13.5" thickBot="1">
      <c r="A67" s="272"/>
      <c r="B67" s="272"/>
      <c r="C67" s="272"/>
      <c r="D67" s="272"/>
      <c r="E67" s="272"/>
      <c r="F67" s="272"/>
      <c r="G67" s="272"/>
      <c r="H67" s="272"/>
      <c r="I67" s="272"/>
      <c r="J67" s="272"/>
      <c r="K67" s="272"/>
      <c r="L67" s="272"/>
      <c r="M67" s="272"/>
      <c r="N67" s="272"/>
      <c r="O67" s="272"/>
    </row>
    <row r="68" spans="1:15" ht="13.5" thickTop="1">
      <c r="A68" s="279" t="s">
        <v>130</v>
      </c>
      <c r="B68" s="280"/>
      <c r="C68" s="280"/>
      <c r="D68" s="280"/>
      <c r="E68" s="280"/>
      <c r="F68" s="280"/>
      <c r="G68" s="280"/>
      <c r="H68" s="280"/>
      <c r="I68" s="280"/>
      <c r="J68" s="280"/>
      <c r="K68" s="280"/>
      <c r="L68" s="280"/>
      <c r="M68" s="280"/>
      <c r="N68" s="281"/>
      <c r="O68" s="247"/>
    </row>
    <row r="69" spans="1:15" s="53" customFormat="1" ht="13.5" thickBot="1">
      <c r="A69" s="240"/>
      <c r="B69" s="273" t="s">
        <v>131</v>
      </c>
      <c r="C69" s="274"/>
      <c r="D69" s="274"/>
      <c r="E69" s="274"/>
      <c r="F69" s="274"/>
      <c r="G69" s="274"/>
      <c r="H69" s="274"/>
      <c r="I69" s="274"/>
      <c r="J69" s="274"/>
      <c r="K69" s="274"/>
      <c r="L69" s="274"/>
      <c r="M69" s="274"/>
      <c r="N69" s="275"/>
    </row>
    <row r="70" spans="1:15" ht="13.5" thickTop="1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</row>
    <row r="71" spans="1:15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</row>
    <row r="72" spans="1:15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</row>
    <row r="73" spans="1:15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</row>
    <row r="74" spans="1:15">
      <c r="A74" s="53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</row>
    <row r="75" spans="1:15">
      <c r="A75" s="53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</row>
    <row r="76" spans="1:15">
      <c r="A76" s="53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</row>
    <row r="77" spans="1:15">
      <c r="A77" s="53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</row>
    <row r="78" spans="1:15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</row>
    <row r="79" spans="1:15">
      <c r="A79" s="53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</row>
    <row r="80" spans="1:15">
      <c r="A80" s="53"/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</row>
    <row r="81" spans="1:15">
      <c r="A81" s="53"/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</row>
    <row r="82" spans="1:15">
      <c r="A82" s="53"/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</row>
    <row r="83" spans="1:15">
      <c r="A83" s="53"/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</row>
    <row r="84" spans="1:15">
      <c r="A84" s="53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</row>
    <row r="85" spans="1:15">
      <c r="A85" s="53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</row>
    <row r="86" spans="1:15">
      <c r="A86" s="53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</row>
    <row r="87" spans="1:15">
      <c r="A87" s="53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</row>
    <row r="88" spans="1:15">
      <c r="A88" s="53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</row>
    <row r="89" spans="1:15">
      <c r="A89" s="53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</row>
    <row r="90" spans="1:15">
      <c r="A90" s="53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</row>
    <row r="91" spans="1:15">
      <c r="A91" s="53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</row>
  </sheetData>
  <sortState ref="A49:N51">
    <sortCondition descending="1" ref="M49:M51"/>
  </sortState>
  <mergeCells count="20">
    <mergeCell ref="A1:N1"/>
    <mergeCell ref="A2:B2"/>
    <mergeCell ref="C2:K2"/>
    <mergeCell ref="L2:O2"/>
    <mergeCell ref="B4:B5"/>
    <mergeCell ref="C4:C5"/>
    <mergeCell ref="D4:D5"/>
    <mergeCell ref="M4:M5"/>
    <mergeCell ref="N4:N5"/>
    <mergeCell ref="O4:O5"/>
    <mergeCell ref="B69:N69"/>
    <mergeCell ref="A56:O56"/>
    <mergeCell ref="A62:O62"/>
    <mergeCell ref="A68:N68"/>
    <mergeCell ref="A6:O6"/>
    <mergeCell ref="A11:O11"/>
    <mergeCell ref="A17:O17"/>
    <mergeCell ref="A26:O26"/>
    <mergeCell ref="A37:O37"/>
    <mergeCell ref="A48:O48"/>
  </mergeCells>
  <printOptions horizontalCentered="1"/>
  <pageMargins left="0.59055118110236227" right="0.59055118110236227" top="0.59055118110236227" bottom="0.59055118110236227" header="0" footer="0"/>
  <pageSetup paperSize="9" scale="94" orientation="landscape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1">
    <pageSetUpPr fitToPage="1"/>
  </sheetPr>
  <dimension ref="A1:P34"/>
  <sheetViews>
    <sheetView zoomScale="160" zoomScaleNormal="160" workbookViewId="0">
      <selection activeCell="N7" sqref="N7"/>
    </sheetView>
  </sheetViews>
  <sheetFormatPr defaultRowHeight="12.75"/>
  <cols>
    <col min="1" max="1" width="6.28515625" customWidth="1"/>
    <col min="2" max="2" width="18.85546875" customWidth="1"/>
    <col min="3" max="3" width="6.28515625" customWidth="1"/>
    <col min="4" max="4" width="15.7109375" customWidth="1"/>
    <col min="5" max="7" width="6.5703125" customWidth="1"/>
    <col min="8" max="8" width="6.42578125" customWidth="1"/>
    <col min="9" max="11" width="6.5703125" customWidth="1"/>
    <col min="12" max="12" width="6.42578125" customWidth="1"/>
    <col min="13" max="13" width="7" customWidth="1"/>
    <col min="14" max="14" width="9.5703125" customWidth="1"/>
    <col min="15" max="15" width="6.42578125" customWidth="1"/>
    <col min="16" max="16" width="6" customWidth="1"/>
  </cols>
  <sheetData>
    <row r="1" spans="1:16" ht="27.75">
      <c r="A1" s="301" t="s">
        <v>12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16"/>
    </row>
    <row r="2" spans="1:16" ht="15.75" customHeight="1">
      <c r="A2" s="302" t="s">
        <v>13</v>
      </c>
      <c r="B2" s="303"/>
      <c r="C2" s="306"/>
      <c r="D2" s="306"/>
      <c r="E2" s="306"/>
      <c r="F2" s="306"/>
      <c r="G2" s="306"/>
      <c r="H2" s="306"/>
      <c r="I2" s="306"/>
      <c r="J2" s="306"/>
      <c r="K2" s="306"/>
      <c r="L2" s="304" t="s">
        <v>14</v>
      </c>
      <c r="M2" s="305"/>
      <c r="N2" s="305"/>
      <c r="O2" s="17"/>
    </row>
    <row r="3" spans="1:16" ht="9.75" customHeight="1" thickBot="1"/>
    <row r="4" spans="1:16" ht="13.5" thickBot="1">
      <c r="A4" s="322" t="s">
        <v>0</v>
      </c>
      <c r="B4" s="320" t="s">
        <v>11</v>
      </c>
      <c r="C4" s="324" t="s">
        <v>52</v>
      </c>
      <c r="D4" s="318" t="s">
        <v>1</v>
      </c>
      <c r="E4" s="3" t="s">
        <v>2</v>
      </c>
      <c r="F4" s="4"/>
      <c r="G4" s="4"/>
      <c r="H4" s="5"/>
      <c r="I4" s="3" t="s">
        <v>3</v>
      </c>
      <c r="J4" s="4"/>
      <c r="K4" s="4"/>
      <c r="L4" s="5"/>
      <c r="M4" s="326" t="s">
        <v>4</v>
      </c>
      <c r="N4" s="328" t="s">
        <v>5</v>
      </c>
      <c r="O4" s="313" t="s">
        <v>51</v>
      </c>
      <c r="P4" s="312" t="s">
        <v>50</v>
      </c>
    </row>
    <row r="5" spans="1:16" ht="13.5" thickBot="1">
      <c r="A5" s="323"/>
      <c r="B5" s="321"/>
      <c r="C5" s="325"/>
      <c r="D5" s="319"/>
      <c r="E5" s="6" t="s">
        <v>6</v>
      </c>
      <c r="F5" s="7" t="s">
        <v>7</v>
      </c>
      <c r="G5" s="8" t="s">
        <v>8</v>
      </c>
      <c r="H5" s="47" t="s">
        <v>9</v>
      </c>
      <c r="I5" s="8" t="s">
        <v>6</v>
      </c>
      <c r="J5" s="7" t="s">
        <v>7</v>
      </c>
      <c r="K5" s="8" t="s">
        <v>8</v>
      </c>
      <c r="L5" s="47" t="s">
        <v>9</v>
      </c>
      <c r="M5" s="327"/>
      <c r="N5" s="329"/>
      <c r="O5" s="314"/>
      <c r="P5" s="312"/>
    </row>
    <row r="6" spans="1:16" ht="13.5" thickBot="1">
      <c r="A6" s="315" t="s">
        <v>15</v>
      </c>
      <c r="B6" s="316"/>
      <c r="C6" s="316"/>
      <c r="D6" s="316"/>
      <c r="E6" s="316"/>
      <c r="F6" s="316"/>
      <c r="G6" s="316"/>
      <c r="H6" s="316"/>
      <c r="I6" s="316"/>
      <c r="J6" s="316"/>
      <c r="K6" s="316"/>
      <c r="L6" s="316"/>
      <c r="M6" s="316"/>
      <c r="N6" s="316"/>
      <c r="O6" s="317"/>
    </row>
    <row r="7" spans="1:16">
      <c r="A7" s="28">
        <v>53</v>
      </c>
      <c r="B7" s="38" t="s">
        <v>20</v>
      </c>
      <c r="C7" s="39">
        <v>2001</v>
      </c>
      <c r="D7" s="40" t="s">
        <v>21</v>
      </c>
      <c r="E7" s="74">
        <v>34</v>
      </c>
      <c r="F7" s="78">
        <v>35</v>
      </c>
      <c r="G7" s="74">
        <v>36</v>
      </c>
      <c r="H7" s="56">
        <f>IF(MAX(E7:G7)&lt;0,0,MAX(E7:G7))</f>
        <v>36</v>
      </c>
      <c r="I7" s="74">
        <v>49</v>
      </c>
      <c r="J7" s="78">
        <v>51</v>
      </c>
      <c r="K7" s="74">
        <v>53</v>
      </c>
      <c r="L7" s="56">
        <f>IF(MAX(I7:K7)&lt;0,0,MAX(I7:K7))</f>
        <v>53</v>
      </c>
      <c r="M7" s="60">
        <f>SUM(H7,L7)</f>
        <v>89</v>
      </c>
      <c r="N7" s="54">
        <f>IF(ISNUMBER(A7),(IF(153.655&lt;A7,M7,TRUNC(10^(0.783497476*((LOG((A7/153.655)/LOG(10))*(LOG((A7/153.655)/LOG(10)))))),4)*M7)),0)</f>
        <v>130.85669999999999</v>
      </c>
      <c r="O7" s="68">
        <f>RANK(M7,(M7:M9))</f>
        <v>3</v>
      </c>
      <c r="P7">
        <v>1</v>
      </c>
    </row>
    <row r="8" spans="1:16">
      <c r="A8" s="18">
        <v>52</v>
      </c>
      <c r="B8" s="26" t="s">
        <v>22</v>
      </c>
      <c r="C8" s="22">
        <v>1998</v>
      </c>
      <c r="D8" s="27" t="s">
        <v>23</v>
      </c>
      <c r="E8" s="94">
        <v>50</v>
      </c>
      <c r="F8" s="96">
        <v>54</v>
      </c>
      <c r="G8" s="75">
        <v>-57</v>
      </c>
      <c r="H8" s="57">
        <f t="shared" ref="H8:H9" si="0">IF(MAX(E8:G8)&lt;0,0,MAX(E8:G8))</f>
        <v>54</v>
      </c>
      <c r="I8" s="94">
        <v>62</v>
      </c>
      <c r="J8" s="96">
        <v>65</v>
      </c>
      <c r="K8" s="77">
        <v>-68</v>
      </c>
      <c r="L8" s="57">
        <f t="shared" ref="L8:L9" si="1">IF(MAX(I8:K8)&lt;0,0,MAX(I8:K8))</f>
        <v>65</v>
      </c>
      <c r="M8" s="61">
        <f t="shared" ref="M8:M9" si="2">SUM(H8,L8)</f>
        <v>119</v>
      </c>
      <c r="N8" s="54">
        <f t="shared" ref="N8:N9" si="3">IF(ISNUMBER(A8),(IF(153.655&lt;A8,M8,TRUNC(10^(0.783497476*((LOG((A8/153.655)/LOG(10))*(LOG((A8/153.655)/LOG(10)))))),4)*M8)),0)</f>
        <v>177.41709999999998</v>
      </c>
      <c r="O8" s="68">
        <f>RANK(M8,(M7:M9))</f>
        <v>1</v>
      </c>
      <c r="P8">
        <v>1</v>
      </c>
    </row>
    <row r="9" spans="1:16" ht="13.5" thickBot="1">
      <c r="A9" s="10">
        <v>51.7</v>
      </c>
      <c r="B9" s="23" t="s">
        <v>24</v>
      </c>
      <c r="C9" s="24">
        <v>2001</v>
      </c>
      <c r="D9" s="25" t="s">
        <v>25</v>
      </c>
      <c r="E9" s="76">
        <v>34</v>
      </c>
      <c r="F9" s="87">
        <v>36</v>
      </c>
      <c r="G9" s="76">
        <v>38</v>
      </c>
      <c r="H9" s="58">
        <f t="shared" si="0"/>
        <v>38</v>
      </c>
      <c r="I9" s="76">
        <v>50</v>
      </c>
      <c r="J9" s="87">
        <v>52</v>
      </c>
      <c r="K9" s="97">
        <v>54</v>
      </c>
      <c r="L9" s="59">
        <f t="shared" si="1"/>
        <v>54</v>
      </c>
      <c r="M9" s="62">
        <f t="shared" si="2"/>
        <v>92</v>
      </c>
      <c r="N9" s="55">
        <f t="shared" si="3"/>
        <v>137.7516</v>
      </c>
      <c r="O9" s="69">
        <f>RANK(M9,(M7:M9))</f>
        <v>2</v>
      </c>
      <c r="P9">
        <v>1</v>
      </c>
    </row>
    <row r="10" spans="1:16" ht="13.5" thickBot="1">
      <c r="A10" s="307" t="s">
        <v>16</v>
      </c>
      <c r="B10" s="308"/>
      <c r="C10" s="308"/>
      <c r="D10" s="308"/>
      <c r="E10" s="308"/>
      <c r="F10" s="308"/>
      <c r="G10" s="308"/>
      <c r="H10" s="308"/>
      <c r="I10" s="308"/>
      <c r="J10" s="308"/>
      <c r="K10" s="308"/>
      <c r="L10" s="308"/>
      <c r="M10" s="308"/>
      <c r="N10" s="308"/>
      <c r="O10" s="309"/>
    </row>
    <row r="11" spans="1:16">
      <c r="A11" s="28">
        <v>57.4</v>
      </c>
      <c r="B11" s="29" t="s">
        <v>26</v>
      </c>
      <c r="C11" s="30">
        <v>1999</v>
      </c>
      <c r="D11" s="31" t="s">
        <v>27</v>
      </c>
      <c r="E11" s="79">
        <v>-43</v>
      </c>
      <c r="F11" s="91">
        <v>43</v>
      </c>
      <c r="G11" s="93">
        <v>47</v>
      </c>
      <c r="H11" s="48">
        <f t="shared" ref="H11:H29" si="4">IF(MAX(E11:G11)&lt;0,0,MAX(E11:G11))</f>
        <v>47</v>
      </c>
      <c r="I11" s="93">
        <v>57</v>
      </c>
      <c r="J11" s="80">
        <v>-61</v>
      </c>
      <c r="K11" s="86">
        <v>-61</v>
      </c>
      <c r="L11" s="48">
        <f t="shared" ref="L11:L29" si="5">IF(MAX(I11:K11)&lt;0,0,MAX(I11:K11))</f>
        <v>57</v>
      </c>
      <c r="M11" s="63">
        <f t="shared" ref="M11:M29" si="6">SUM(H11,L11)</f>
        <v>104</v>
      </c>
      <c r="N11" s="54">
        <f>IF(ISNUMBER(A11),(IF(153.655&lt;A11,M11,TRUNC(10^(0.783497476*((LOG((A11/153.655)/LOG(10))*(LOG((A11/153.655)/LOG(10)))))),4)*M11)),0)</f>
        <v>144.64320000000001</v>
      </c>
      <c r="O11" s="68">
        <f>RANK(M11,(M11:M17))</f>
        <v>4</v>
      </c>
      <c r="P11">
        <v>1</v>
      </c>
    </row>
    <row r="12" spans="1:16">
      <c r="A12" s="2">
        <v>56</v>
      </c>
      <c r="B12" s="1" t="s">
        <v>28</v>
      </c>
      <c r="C12" s="13">
        <v>2003</v>
      </c>
      <c r="D12" s="9" t="s">
        <v>29</v>
      </c>
      <c r="E12" s="88">
        <v>42</v>
      </c>
      <c r="F12" s="92">
        <v>44</v>
      </c>
      <c r="G12" s="88">
        <v>46</v>
      </c>
      <c r="H12" s="49">
        <f t="shared" si="4"/>
        <v>46</v>
      </c>
      <c r="I12" s="88">
        <v>53</v>
      </c>
      <c r="J12" s="82">
        <v>-56</v>
      </c>
      <c r="K12" s="88">
        <v>57</v>
      </c>
      <c r="L12" s="49">
        <f t="shared" si="5"/>
        <v>57</v>
      </c>
      <c r="M12" s="64">
        <f t="shared" si="6"/>
        <v>103</v>
      </c>
      <c r="N12" s="54">
        <f t="shared" ref="N12:N17" si="7">IF(ISNUMBER(A12),(IF(153.655&lt;A12,M12,TRUNC(10^(0.783497476*((LOG((A12/153.655)/LOG(10))*(LOG((A12/153.655)/LOG(10)))))),4)*M12)),0)</f>
        <v>145.6729</v>
      </c>
      <c r="O12" s="68">
        <f>RANK(M12,(M11:M17))</f>
        <v>5</v>
      </c>
      <c r="P12">
        <v>1</v>
      </c>
    </row>
    <row r="13" spans="1:16">
      <c r="A13" s="2">
        <v>57.4</v>
      </c>
      <c r="B13" s="1" t="s">
        <v>30</v>
      </c>
      <c r="C13" s="13">
        <v>1999</v>
      </c>
      <c r="D13" s="9" t="s">
        <v>27</v>
      </c>
      <c r="E13" s="88">
        <v>52</v>
      </c>
      <c r="F13" s="82">
        <v>-55</v>
      </c>
      <c r="G13" s="88">
        <v>57</v>
      </c>
      <c r="H13" s="49">
        <f t="shared" si="4"/>
        <v>57</v>
      </c>
      <c r="I13" s="88">
        <v>65</v>
      </c>
      <c r="J13" s="92">
        <v>68</v>
      </c>
      <c r="K13" s="81">
        <v>-70</v>
      </c>
      <c r="L13" s="49">
        <f t="shared" si="5"/>
        <v>68</v>
      </c>
      <c r="M13" s="64">
        <f t="shared" si="6"/>
        <v>125</v>
      </c>
      <c r="N13" s="54">
        <f t="shared" si="7"/>
        <v>173.85</v>
      </c>
      <c r="O13" s="68">
        <f>RANK(M13,(M11:M17))</f>
        <v>3</v>
      </c>
      <c r="P13">
        <v>1</v>
      </c>
    </row>
    <row r="14" spans="1:16">
      <c r="A14" s="18">
        <v>57.7</v>
      </c>
      <c r="B14" s="20" t="s">
        <v>31</v>
      </c>
      <c r="C14" s="19">
        <v>2002</v>
      </c>
      <c r="D14" s="21" t="s">
        <v>32</v>
      </c>
      <c r="E14" s="83">
        <v>-39</v>
      </c>
      <c r="F14" s="89">
        <v>39</v>
      </c>
      <c r="G14" s="83">
        <v>-42</v>
      </c>
      <c r="H14" s="49">
        <f t="shared" si="4"/>
        <v>39</v>
      </c>
      <c r="I14" s="83">
        <v>-51</v>
      </c>
      <c r="J14" s="89">
        <v>51</v>
      </c>
      <c r="K14" s="95">
        <v>55</v>
      </c>
      <c r="L14" s="52">
        <f t="shared" si="5"/>
        <v>55</v>
      </c>
      <c r="M14" s="64">
        <f t="shared" si="6"/>
        <v>94</v>
      </c>
      <c r="N14" s="54">
        <f t="shared" si="7"/>
        <v>130.28399999999999</v>
      </c>
      <c r="O14" s="68">
        <f>RANK(M14,(M11:M17))</f>
        <v>6</v>
      </c>
      <c r="P14">
        <v>1</v>
      </c>
    </row>
    <row r="15" spans="1:16">
      <c r="A15" s="18">
        <v>57.7</v>
      </c>
      <c r="B15" s="20" t="s">
        <v>33</v>
      </c>
      <c r="C15" s="19">
        <v>1999</v>
      </c>
      <c r="D15" s="21" t="s">
        <v>34</v>
      </c>
      <c r="E15" s="95">
        <v>55</v>
      </c>
      <c r="F15" s="89">
        <v>58</v>
      </c>
      <c r="G15" s="83">
        <v>-60</v>
      </c>
      <c r="H15" s="49">
        <f t="shared" si="4"/>
        <v>58</v>
      </c>
      <c r="I15" s="95">
        <v>65</v>
      </c>
      <c r="J15" s="89">
        <v>68</v>
      </c>
      <c r="K15" s="95">
        <v>70</v>
      </c>
      <c r="L15" s="52">
        <f t="shared" si="5"/>
        <v>70</v>
      </c>
      <c r="M15" s="64">
        <f t="shared" si="6"/>
        <v>128</v>
      </c>
      <c r="N15" s="54">
        <f t="shared" si="7"/>
        <v>177.40799999999999</v>
      </c>
      <c r="O15" s="68">
        <f>RANK(M15,(M11:M17))</f>
        <v>2</v>
      </c>
      <c r="P15">
        <v>1</v>
      </c>
    </row>
    <row r="16" spans="1:16">
      <c r="A16" s="18">
        <v>54.2</v>
      </c>
      <c r="B16" s="20" t="s">
        <v>35</v>
      </c>
      <c r="C16" s="19">
        <v>2003</v>
      </c>
      <c r="D16" s="21" t="s">
        <v>32</v>
      </c>
      <c r="E16" s="95">
        <v>54</v>
      </c>
      <c r="F16" s="89">
        <v>56</v>
      </c>
      <c r="G16" s="83">
        <v>-58</v>
      </c>
      <c r="H16" s="49">
        <f t="shared" si="4"/>
        <v>56</v>
      </c>
      <c r="I16" s="95">
        <v>66</v>
      </c>
      <c r="J16" s="89">
        <v>70</v>
      </c>
      <c r="K16" s="95">
        <v>73</v>
      </c>
      <c r="L16" s="52">
        <f t="shared" si="5"/>
        <v>73</v>
      </c>
      <c r="M16" s="64">
        <f t="shared" si="6"/>
        <v>129</v>
      </c>
      <c r="N16" s="54">
        <f t="shared" si="7"/>
        <v>186.65010000000001</v>
      </c>
      <c r="O16" s="68">
        <f>RANK(M16,(M11:M17))</f>
        <v>1</v>
      </c>
      <c r="P16">
        <v>1</v>
      </c>
    </row>
    <row r="17" spans="1:16" ht="13.5" thickBot="1">
      <c r="A17" s="10">
        <v>57.6</v>
      </c>
      <c r="B17" s="11" t="s">
        <v>36</v>
      </c>
      <c r="C17" s="14">
        <v>2000</v>
      </c>
      <c r="D17" s="12" t="s">
        <v>37</v>
      </c>
      <c r="E17" s="84">
        <v>-39</v>
      </c>
      <c r="F17" s="90">
        <v>39</v>
      </c>
      <c r="G17" s="84">
        <v>-41</v>
      </c>
      <c r="H17" s="50">
        <f t="shared" si="4"/>
        <v>39</v>
      </c>
      <c r="I17" s="84">
        <v>-54</v>
      </c>
      <c r="J17" s="85">
        <v>-54</v>
      </c>
      <c r="K17" s="84">
        <v>-54</v>
      </c>
      <c r="L17" s="50">
        <f t="shared" si="5"/>
        <v>0</v>
      </c>
      <c r="M17" s="65">
        <f t="shared" si="6"/>
        <v>39</v>
      </c>
      <c r="N17" s="55">
        <f t="shared" si="7"/>
        <v>54.116399999999999</v>
      </c>
      <c r="O17" s="69" t="s">
        <v>10</v>
      </c>
      <c r="P17">
        <v>1</v>
      </c>
    </row>
    <row r="18" spans="1:16" ht="13.5" thickBot="1">
      <c r="A18" s="307" t="s">
        <v>17</v>
      </c>
      <c r="B18" s="308"/>
      <c r="C18" s="308"/>
      <c r="D18" s="308"/>
      <c r="E18" s="308"/>
      <c r="F18" s="308"/>
      <c r="G18" s="308"/>
      <c r="H18" s="308"/>
      <c r="I18" s="308"/>
      <c r="J18" s="308"/>
      <c r="K18" s="308"/>
      <c r="L18" s="308"/>
      <c r="M18" s="308"/>
      <c r="N18" s="308"/>
      <c r="O18" s="309"/>
    </row>
    <row r="19" spans="1:16">
      <c r="A19" s="28">
        <v>60.9</v>
      </c>
      <c r="B19" s="29" t="s">
        <v>38</v>
      </c>
      <c r="C19" s="30">
        <v>2000</v>
      </c>
      <c r="D19" s="31" t="s">
        <v>39</v>
      </c>
      <c r="E19" s="41">
        <v>-42</v>
      </c>
      <c r="F19" s="98">
        <v>42</v>
      </c>
      <c r="G19" s="41">
        <v>-45</v>
      </c>
      <c r="H19" s="48">
        <f t="shared" si="4"/>
        <v>42</v>
      </c>
      <c r="I19" s="99">
        <v>53</v>
      </c>
      <c r="J19" s="42">
        <v>-54</v>
      </c>
      <c r="K19" s="41" t="s">
        <v>10</v>
      </c>
      <c r="L19" s="48">
        <f t="shared" si="5"/>
        <v>53</v>
      </c>
      <c r="M19" s="63">
        <f t="shared" si="6"/>
        <v>95</v>
      </c>
      <c r="N19" s="54">
        <f>IF(ISNUMBER(A19),(IF(153.655&lt;A19,M19,TRUNC(10^(0.783497476*((LOG((A19/153.655)/LOG(10))*(LOG((A19/153.655)/LOG(10)))))),4)*M19)),0)</f>
        <v>127.13850000000001</v>
      </c>
      <c r="O19" s="70">
        <f>RANK(M19,(M19:M21))</f>
        <v>3</v>
      </c>
      <c r="P19">
        <v>2</v>
      </c>
    </row>
    <row r="20" spans="1:16">
      <c r="A20" s="2">
        <v>60.3</v>
      </c>
      <c r="B20" s="1" t="s">
        <v>40</v>
      </c>
      <c r="C20" s="13">
        <v>2001</v>
      </c>
      <c r="D20" s="9" t="s">
        <v>32</v>
      </c>
      <c r="E20" s="100">
        <v>46</v>
      </c>
      <c r="F20" s="101">
        <v>50</v>
      </c>
      <c r="G20" s="100">
        <v>54</v>
      </c>
      <c r="H20" s="49">
        <f t="shared" si="4"/>
        <v>54</v>
      </c>
      <c r="I20" s="100">
        <v>56</v>
      </c>
      <c r="J20" s="101">
        <v>60</v>
      </c>
      <c r="K20" s="43">
        <v>-62</v>
      </c>
      <c r="L20" s="49">
        <f t="shared" si="5"/>
        <v>60</v>
      </c>
      <c r="M20" s="64">
        <f t="shared" si="6"/>
        <v>114</v>
      </c>
      <c r="N20" s="54">
        <f>IF(ISNUMBER(A20),(IF(153.655&lt;A20,M20,TRUNC(10^(0.783497476*((LOG((A20/153.655)/LOG(10))*(LOG((A20/153.655)/LOG(10)))))),4)*M20)),0)</f>
        <v>153.52379999999999</v>
      </c>
      <c r="O20" s="70">
        <f>RANK(M20,(M19:M21))</f>
        <v>2</v>
      </c>
      <c r="P20">
        <v>2</v>
      </c>
    </row>
    <row r="21" spans="1:16" ht="13.5" thickBot="1">
      <c r="A21" s="10">
        <v>62.5</v>
      </c>
      <c r="B21" s="11" t="s">
        <v>41</v>
      </c>
      <c r="C21" s="14">
        <v>2002</v>
      </c>
      <c r="D21" s="12" t="s">
        <v>27</v>
      </c>
      <c r="E21" s="102">
        <v>53</v>
      </c>
      <c r="F21" s="104">
        <v>56</v>
      </c>
      <c r="G21" s="44">
        <v>-60</v>
      </c>
      <c r="H21" s="50">
        <f t="shared" si="4"/>
        <v>56</v>
      </c>
      <c r="I21" s="102">
        <v>65</v>
      </c>
      <c r="J21" s="104">
        <v>70</v>
      </c>
      <c r="K21" s="102">
        <v>73</v>
      </c>
      <c r="L21" s="50">
        <f t="shared" si="5"/>
        <v>73</v>
      </c>
      <c r="M21" s="66">
        <f t="shared" si="6"/>
        <v>129</v>
      </c>
      <c r="N21" s="55">
        <f>IF(ISNUMBER(A21),(IF(153.655&lt;A21,M21,TRUNC(10^(0.783497476*((LOG((A21/153.655)/LOG(10))*(LOG((A21/153.655)/LOG(10)))))),4)*M21)),0)</f>
        <v>169.8801</v>
      </c>
      <c r="O21" s="71">
        <f>RANK(M21,(M19:M21))</f>
        <v>1</v>
      </c>
      <c r="P21">
        <v>2</v>
      </c>
    </row>
    <row r="22" spans="1:16" ht="13.5" thickBot="1">
      <c r="A22" s="307" t="s">
        <v>49</v>
      </c>
      <c r="B22" s="308"/>
      <c r="C22" s="308"/>
      <c r="D22" s="308"/>
      <c r="E22" s="308"/>
      <c r="F22" s="308"/>
      <c r="G22" s="308"/>
      <c r="H22" s="308"/>
      <c r="I22" s="308"/>
      <c r="J22" s="308"/>
      <c r="K22" s="308"/>
      <c r="L22" s="308"/>
      <c r="M22" s="308"/>
      <c r="N22" s="308"/>
      <c r="O22" s="309"/>
    </row>
    <row r="23" spans="1:16">
      <c r="A23" s="28">
        <v>66.8</v>
      </c>
      <c r="B23" s="29" t="s">
        <v>42</v>
      </c>
      <c r="C23" s="30">
        <v>1999</v>
      </c>
      <c r="D23" s="31" t="s">
        <v>29</v>
      </c>
      <c r="E23" s="99">
        <v>45</v>
      </c>
      <c r="F23" s="98">
        <v>47</v>
      </c>
      <c r="G23" s="99">
        <v>49</v>
      </c>
      <c r="H23" s="48">
        <f t="shared" si="4"/>
        <v>49</v>
      </c>
      <c r="I23" s="99">
        <v>55</v>
      </c>
      <c r="J23" s="42">
        <v>-58</v>
      </c>
      <c r="K23" s="107">
        <v>58</v>
      </c>
      <c r="L23" s="48">
        <f t="shared" si="5"/>
        <v>58</v>
      </c>
      <c r="M23" s="63">
        <f t="shared" si="6"/>
        <v>107</v>
      </c>
      <c r="N23" s="32">
        <f>IF(ISNUMBER(A23),(IF(153.655&lt;A23,M23,TRUNC(10^(0.783497476*((LOG((A23/153.655)/LOG(10))*(LOG((A23/153.655)/LOG(10)))))),4)*M23)),0)</f>
        <v>135.4941</v>
      </c>
      <c r="O23" s="70">
        <f>RANK(M23,(M23:M24))</f>
        <v>2</v>
      </c>
      <c r="P23">
        <v>2</v>
      </c>
    </row>
    <row r="24" spans="1:16" ht="13.5" thickBot="1">
      <c r="A24" s="10">
        <v>67.8</v>
      </c>
      <c r="B24" s="11" t="s">
        <v>43</v>
      </c>
      <c r="C24" s="14">
        <v>2001</v>
      </c>
      <c r="D24" s="12" t="s">
        <v>39</v>
      </c>
      <c r="E24" s="102">
        <v>63</v>
      </c>
      <c r="F24" s="104">
        <v>65</v>
      </c>
      <c r="G24" s="44">
        <v>-67</v>
      </c>
      <c r="H24" s="50">
        <f t="shared" si="4"/>
        <v>65</v>
      </c>
      <c r="I24" s="102">
        <v>73</v>
      </c>
      <c r="J24" s="104">
        <v>76</v>
      </c>
      <c r="K24" s="102">
        <v>78</v>
      </c>
      <c r="L24" s="50">
        <f t="shared" si="5"/>
        <v>78</v>
      </c>
      <c r="M24" s="66">
        <f t="shared" si="6"/>
        <v>143</v>
      </c>
      <c r="N24" s="46">
        <f>IF(ISNUMBER(A24),(IF(153.655&lt;A24,M24,TRUNC(10^(0.783497476*((LOG((A24/153.655)/LOG(10))*(LOG((A24/153.655)/LOG(10)))))),4)*M24)),0)</f>
        <v>179.5651</v>
      </c>
      <c r="O24" s="71">
        <f>RANK(M24,(M23:M24))</f>
        <v>1</v>
      </c>
      <c r="P24">
        <v>2</v>
      </c>
    </row>
    <row r="25" spans="1:16" ht="13.5" thickBot="1">
      <c r="A25" s="307" t="s">
        <v>18</v>
      </c>
      <c r="B25" s="308"/>
      <c r="C25" s="308"/>
      <c r="D25" s="308"/>
      <c r="E25" s="308"/>
      <c r="F25" s="308"/>
      <c r="G25" s="308"/>
      <c r="H25" s="308"/>
      <c r="I25" s="308"/>
      <c r="J25" s="308"/>
      <c r="K25" s="308"/>
      <c r="L25" s="308"/>
      <c r="M25" s="308"/>
      <c r="N25" s="308"/>
      <c r="O25" s="309"/>
    </row>
    <row r="26" spans="1:16" ht="13.5" thickBot="1">
      <c r="A26" s="33">
        <v>76.900000000000006</v>
      </c>
      <c r="B26" s="34" t="s">
        <v>44</v>
      </c>
      <c r="C26" s="35">
        <v>1999</v>
      </c>
      <c r="D26" s="36" t="s">
        <v>29</v>
      </c>
      <c r="E26" s="103">
        <v>55</v>
      </c>
      <c r="F26" s="105">
        <v>60</v>
      </c>
      <c r="G26" s="45">
        <v>-64</v>
      </c>
      <c r="H26" s="51">
        <f t="shared" ref="H26" si="8">IF(MAX(E26:G26)&lt;0,0,MAX(E26:G26))</f>
        <v>60</v>
      </c>
      <c r="I26" s="103">
        <v>80</v>
      </c>
      <c r="J26" s="105">
        <v>85</v>
      </c>
      <c r="K26" s="109">
        <v>87</v>
      </c>
      <c r="L26" s="51">
        <f t="shared" ref="L26" si="9">IF(MAX(I26:K26)&lt;0,0,MAX(I26:K26))</f>
        <v>87</v>
      </c>
      <c r="M26" s="67">
        <f t="shared" ref="M26" si="10">SUM(H26,L26)</f>
        <v>147</v>
      </c>
      <c r="N26" s="37">
        <f>IF(ISNUMBER(A26),(IF(153.655&lt;A26,M26,TRUNC(10^(0.783497476*((LOG((A26/153.655)/LOG(10))*(LOG((A26/153.655)/LOG(10)))))),4)*M26)),0)</f>
        <v>173.01900000000001</v>
      </c>
      <c r="O26" s="71">
        <f>RANK(M26,(M26:M26))</f>
        <v>1</v>
      </c>
      <c r="P26">
        <v>2</v>
      </c>
    </row>
    <row r="27" spans="1:16" ht="13.5" thickBot="1">
      <c r="A27" s="307" t="s">
        <v>19</v>
      </c>
      <c r="B27" s="308"/>
      <c r="C27" s="308"/>
      <c r="D27" s="308"/>
      <c r="E27" s="308"/>
      <c r="F27" s="308"/>
      <c r="G27" s="308"/>
      <c r="H27" s="308"/>
      <c r="I27" s="308"/>
      <c r="J27" s="308"/>
      <c r="K27" s="308"/>
      <c r="L27" s="308"/>
      <c r="M27" s="308"/>
      <c r="N27" s="308"/>
      <c r="O27" s="309"/>
    </row>
    <row r="28" spans="1:16">
      <c r="A28" s="28">
        <v>93.4</v>
      </c>
      <c r="B28" s="29" t="s">
        <v>45</v>
      </c>
      <c r="C28" s="30">
        <v>2000</v>
      </c>
      <c r="D28" s="31" t="s">
        <v>46</v>
      </c>
      <c r="E28" s="41">
        <v>-55</v>
      </c>
      <c r="F28" s="42">
        <v>-55</v>
      </c>
      <c r="G28" s="99">
        <v>55</v>
      </c>
      <c r="H28" s="48">
        <f t="shared" si="4"/>
        <v>55</v>
      </c>
      <c r="I28" s="99">
        <v>58</v>
      </c>
      <c r="J28" s="98">
        <v>62</v>
      </c>
      <c r="K28" s="107">
        <v>70</v>
      </c>
      <c r="L28" s="48">
        <f t="shared" si="5"/>
        <v>70</v>
      </c>
      <c r="M28" s="63">
        <f t="shared" si="6"/>
        <v>125</v>
      </c>
      <c r="N28" s="32">
        <f>IF(ISNUMBER(A28),(IF(153.655&lt;A28,M28,TRUNC(10^(0.783497476*((LOG((A28/153.655)/LOG(10))*(LOG((A28/153.655)/LOG(10)))))),4)*M28)),0)</f>
        <v>135.98750000000001</v>
      </c>
      <c r="O28" s="73">
        <f>RANK(M28,(M28:M29))</f>
        <v>2</v>
      </c>
      <c r="P28">
        <v>2</v>
      </c>
    </row>
    <row r="29" spans="1:16" ht="13.5" thickBot="1">
      <c r="A29" s="10">
        <v>96</v>
      </c>
      <c r="B29" s="11" t="s">
        <v>47</v>
      </c>
      <c r="C29" s="14">
        <v>1998</v>
      </c>
      <c r="D29" s="12" t="s">
        <v>48</v>
      </c>
      <c r="E29" s="102">
        <v>56</v>
      </c>
      <c r="F29" s="104">
        <v>60</v>
      </c>
      <c r="G29" s="44">
        <v>-65</v>
      </c>
      <c r="H29" s="50">
        <f t="shared" si="4"/>
        <v>60</v>
      </c>
      <c r="I29" s="102">
        <v>64</v>
      </c>
      <c r="J29" s="104">
        <v>67</v>
      </c>
      <c r="K29" s="108">
        <v>69</v>
      </c>
      <c r="L29" s="50">
        <f t="shared" si="5"/>
        <v>69</v>
      </c>
      <c r="M29" s="66">
        <f t="shared" si="6"/>
        <v>129</v>
      </c>
      <c r="N29" s="46">
        <f>IF(ISNUMBER(A29),(IF(153.655&lt;A29,M29,TRUNC(10^(0.783497476*((LOG((A29/153.655)/LOG(10))*(LOG((A29/153.655)/LOG(10)))))),4)*M29)),0)</f>
        <v>139.07490000000001</v>
      </c>
      <c r="O29" s="72">
        <f>RANK(M29,(M28:M29))</f>
        <v>1</v>
      </c>
      <c r="P29">
        <v>2</v>
      </c>
    </row>
    <row r="31" spans="1:16">
      <c r="A31" s="310" t="s">
        <v>61</v>
      </c>
      <c r="B31" s="300"/>
      <c r="C31" s="300"/>
      <c r="D31" s="300"/>
      <c r="E31" s="300"/>
      <c r="F31" s="300"/>
      <c r="G31" s="300"/>
      <c r="H31" s="300"/>
      <c r="I31" s="300"/>
      <c r="J31" s="300"/>
      <c r="K31" s="300"/>
      <c r="L31" s="300"/>
      <c r="M31" s="300"/>
      <c r="N31" s="311"/>
      <c r="O31" s="15"/>
    </row>
    <row r="32" spans="1:16">
      <c r="A32" s="310" t="s">
        <v>62</v>
      </c>
      <c r="B32" s="300"/>
      <c r="C32" s="300"/>
      <c r="D32" s="300"/>
      <c r="E32" s="300"/>
      <c r="F32" s="300"/>
      <c r="G32" s="300"/>
      <c r="H32" s="300"/>
      <c r="I32" s="300"/>
      <c r="J32" s="300"/>
      <c r="K32" s="300"/>
      <c r="L32" s="300"/>
      <c r="M32" s="300"/>
      <c r="N32" s="311"/>
      <c r="O32" s="15"/>
    </row>
    <row r="33" spans="1:15">
      <c r="A33" s="299" t="s">
        <v>63</v>
      </c>
      <c r="B33" s="300"/>
      <c r="C33" s="300"/>
      <c r="D33" s="300"/>
      <c r="E33" s="300"/>
      <c r="F33" s="300"/>
      <c r="G33" s="300"/>
      <c r="H33" s="300"/>
      <c r="I33" s="300"/>
      <c r="J33" s="300"/>
      <c r="K33" s="300"/>
      <c r="L33" s="300"/>
      <c r="M33" s="300"/>
      <c r="N33" s="300"/>
      <c r="O33" s="15"/>
    </row>
    <row r="34" spans="1:15">
      <c r="A34" s="106" t="s">
        <v>64</v>
      </c>
    </row>
  </sheetData>
  <mergeCells count="21">
    <mergeCell ref="P4:P5"/>
    <mergeCell ref="O4:O5"/>
    <mergeCell ref="A6:O6"/>
    <mergeCell ref="A10:O10"/>
    <mergeCell ref="A18:O18"/>
    <mergeCell ref="D4:D5"/>
    <mergeCell ref="B4:B5"/>
    <mergeCell ref="A4:A5"/>
    <mergeCell ref="C4:C5"/>
    <mergeCell ref="M4:M5"/>
    <mergeCell ref="N4:N5"/>
    <mergeCell ref="A33:N33"/>
    <mergeCell ref="A1:N1"/>
    <mergeCell ref="A2:B2"/>
    <mergeCell ref="L2:N2"/>
    <mergeCell ref="C2:K2"/>
    <mergeCell ref="A22:O22"/>
    <mergeCell ref="A25:O25"/>
    <mergeCell ref="A27:O27"/>
    <mergeCell ref="A31:N31"/>
    <mergeCell ref="A32:N32"/>
  </mergeCells>
  <phoneticPr fontId="8" type="noConversion"/>
  <conditionalFormatting sqref="I28:K29 I11:K17 I7:K9 E7:G9 E11:G17 I19:K21 E19:G21 E23:G24 I23:K24 I26:K26 E26:G26 E28:G29">
    <cfRule type="cellIs" dxfId="0" priority="1" stopIfTrue="1" operator="lessThan">
      <formula>0</formula>
    </cfRule>
  </conditionalFormatting>
  <printOptions horizontalCentered="1"/>
  <pageMargins left="0.59055118110236227" right="0.59055118110236227" top="0.59055118110236227" bottom="0.59055118110236227" header="0" footer="0"/>
  <pageSetup paperSize="9" orientation="landscape" horizontalDpi="4294967293" vertic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69"/>
  <sheetViews>
    <sheetView tabSelected="1" topLeftCell="A37" zoomScaleNormal="100" workbookViewId="0">
      <selection activeCell="D29" sqref="D29"/>
    </sheetView>
  </sheetViews>
  <sheetFormatPr defaultRowHeight="12.75"/>
  <cols>
    <col min="1" max="1" width="9.7109375" customWidth="1"/>
    <col min="2" max="2" width="17.42578125" customWidth="1"/>
    <col min="3" max="3" width="6.42578125" customWidth="1"/>
    <col min="4" max="4" width="20.85546875" customWidth="1"/>
    <col min="5" max="7" width="7" customWidth="1"/>
    <col min="8" max="8" width="6.42578125" customWidth="1"/>
    <col min="9" max="11" width="7" customWidth="1"/>
    <col min="12" max="12" width="6.42578125" customWidth="1"/>
    <col min="13" max="13" width="9.5703125" customWidth="1"/>
    <col min="14" max="14" width="10.5703125" customWidth="1"/>
    <col min="15" max="15" width="8" customWidth="1"/>
  </cols>
  <sheetData>
    <row r="1" spans="1:16" ht="42" customHeight="1">
      <c r="A1" s="330" t="s">
        <v>65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110"/>
    </row>
    <row r="2" spans="1:16" ht="15.75" customHeight="1">
      <c r="A2" s="331" t="s">
        <v>66</v>
      </c>
      <c r="B2" s="331"/>
      <c r="C2" s="332"/>
      <c r="D2" s="332"/>
      <c r="E2" s="332"/>
      <c r="F2" s="332"/>
      <c r="G2" s="332"/>
      <c r="H2" s="332"/>
      <c r="I2" s="332"/>
      <c r="J2" s="332"/>
      <c r="K2" s="332"/>
      <c r="L2" s="333" t="s">
        <v>67</v>
      </c>
      <c r="M2" s="333"/>
      <c r="N2" s="333"/>
      <c r="O2" s="333"/>
    </row>
    <row r="3" spans="1:16" ht="16.5" customHeight="1" thickBot="1">
      <c r="P3" s="111"/>
    </row>
    <row r="4" spans="1:16" ht="16.5" thickBot="1">
      <c r="A4" s="185" t="s">
        <v>70</v>
      </c>
      <c r="B4" s="289" t="s">
        <v>68</v>
      </c>
      <c r="C4" s="291" t="s">
        <v>52</v>
      </c>
      <c r="D4" s="293" t="s">
        <v>1</v>
      </c>
      <c r="E4" s="112" t="s">
        <v>2</v>
      </c>
      <c r="F4" s="113"/>
      <c r="G4" s="113"/>
      <c r="H4" s="114"/>
      <c r="I4" s="112" t="s">
        <v>3</v>
      </c>
      <c r="J4" s="113"/>
      <c r="K4" s="113"/>
      <c r="L4" s="114"/>
      <c r="M4" s="295" t="s">
        <v>4</v>
      </c>
      <c r="N4" s="289" t="s">
        <v>5</v>
      </c>
      <c r="O4" s="297" t="s">
        <v>51</v>
      </c>
    </row>
    <row r="5" spans="1:16" ht="16.5" thickBot="1">
      <c r="A5" s="186" t="s">
        <v>69</v>
      </c>
      <c r="B5" s="290"/>
      <c r="C5" s="292"/>
      <c r="D5" s="294"/>
      <c r="E5" s="115" t="s">
        <v>6</v>
      </c>
      <c r="F5" s="116" t="s">
        <v>7</v>
      </c>
      <c r="G5" s="117" t="s">
        <v>8</v>
      </c>
      <c r="H5" s="184" t="s">
        <v>9</v>
      </c>
      <c r="I5" s="117" t="s">
        <v>6</v>
      </c>
      <c r="J5" s="116" t="s">
        <v>7</v>
      </c>
      <c r="K5" s="117" t="s">
        <v>8</v>
      </c>
      <c r="L5" s="184" t="s">
        <v>9</v>
      </c>
      <c r="M5" s="296"/>
      <c r="N5" s="290"/>
      <c r="O5" s="298"/>
    </row>
    <row r="6" spans="1:16" ht="16.5" thickBot="1">
      <c r="A6" s="282" t="s">
        <v>53</v>
      </c>
      <c r="B6" s="283"/>
      <c r="C6" s="283"/>
      <c r="D6" s="283"/>
      <c r="E6" s="283"/>
      <c r="F6" s="283"/>
      <c r="G6" s="283"/>
      <c r="H6" s="283"/>
      <c r="I6" s="283"/>
      <c r="J6" s="283"/>
      <c r="K6" s="283"/>
      <c r="L6" s="283"/>
      <c r="M6" s="283"/>
      <c r="N6" s="283"/>
      <c r="O6" s="284"/>
    </row>
    <row r="7" spans="1:16" ht="16.5" thickBot="1">
      <c r="A7" s="118">
        <v>55.5</v>
      </c>
      <c r="B7" s="124" t="s">
        <v>86</v>
      </c>
      <c r="C7" s="125">
        <v>2003</v>
      </c>
      <c r="D7" s="126" t="s">
        <v>123</v>
      </c>
      <c r="E7" s="127">
        <v>72</v>
      </c>
      <c r="F7" s="128">
        <v>77</v>
      </c>
      <c r="G7" s="127">
        <v>80</v>
      </c>
      <c r="H7" s="183">
        <f>IF(MAX(E7:G7)&lt;0,0,MAX(E7:G7))</f>
        <v>80</v>
      </c>
      <c r="I7" s="127">
        <v>98</v>
      </c>
      <c r="J7" s="128">
        <v>103</v>
      </c>
      <c r="K7" s="127">
        <v>105</v>
      </c>
      <c r="L7" s="183">
        <f>IF(MAX(I7:K7)&lt;0,0,MAX(I7:K7))</f>
        <v>105</v>
      </c>
      <c r="M7" s="129">
        <f>SUM(H7,L7)</f>
        <v>185</v>
      </c>
      <c r="N7" s="130">
        <f t="shared" ref="N7:N10" si="0">IF(ISNUMBER(A7), (IF(175.508&lt; A7,M7, TRUNC(10^(0.75194503*((LOG((A7/175.508)/LOG(10))*(LOG((A7/175.508)/LOG(10)))))),4)*M7)), 0)</f>
        <v>285.19600000000003</v>
      </c>
      <c r="O7" s="180">
        <f>RANK(M7,(M7:M10))</f>
        <v>1</v>
      </c>
    </row>
    <row r="8" spans="1:16" ht="15.75" hidden="1">
      <c r="A8" s="118"/>
      <c r="B8" s="124"/>
      <c r="C8" s="125"/>
      <c r="D8" s="126"/>
      <c r="E8" s="127"/>
      <c r="F8" s="128"/>
      <c r="G8" s="127"/>
      <c r="H8" s="183">
        <f>IF(MAX(E8:G8)&lt;0,0,MAX(E8:G8))</f>
        <v>0</v>
      </c>
      <c r="I8" s="127"/>
      <c r="J8" s="128"/>
      <c r="K8" s="127"/>
      <c r="L8" s="183">
        <f>IF(MAX(I8:K8)&lt;0,0,MAX(I8:K8))</f>
        <v>0</v>
      </c>
      <c r="M8" s="129">
        <f>SUM(H8,L8)</f>
        <v>0</v>
      </c>
      <c r="N8" s="130">
        <f t="shared" si="0"/>
        <v>0</v>
      </c>
      <c r="O8" s="180">
        <f>RANK(M8,(M7:M10))</f>
        <v>2</v>
      </c>
    </row>
    <row r="9" spans="1:16" ht="15.75" hidden="1">
      <c r="A9" s="118"/>
      <c r="B9" s="124"/>
      <c r="C9" s="125"/>
      <c r="D9" s="126"/>
      <c r="E9" s="127"/>
      <c r="F9" s="128"/>
      <c r="G9" s="127"/>
      <c r="H9" s="183">
        <f>IF(MAX(E9:G9)&lt;0,0,MAX(E9:G9))</f>
        <v>0</v>
      </c>
      <c r="I9" s="127"/>
      <c r="J9" s="128"/>
      <c r="K9" s="127"/>
      <c r="L9" s="183">
        <f>IF(MAX(I9:K9)&lt;0,0,MAX(I9:K9))</f>
        <v>0</v>
      </c>
      <c r="M9" s="129">
        <f>SUM(H9,L9)</f>
        <v>0</v>
      </c>
      <c r="N9" s="130">
        <f t="shared" ref="N9" si="1">IF(ISNUMBER(A9), (IF(175.508&lt; A9,M9, TRUNC(10^(0.75194503*((LOG((A9/175.508)/LOG(10))*(LOG((A9/175.508)/LOG(10)))))),4)*M9)), 0)</f>
        <v>0</v>
      </c>
      <c r="O9" s="180">
        <f>RANK(M9,(M7:M10))</f>
        <v>2</v>
      </c>
    </row>
    <row r="10" spans="1:16" ht="16.5" hidden="1" thickBot="1">
      <c r="A10" s="151"/>
      <c r="B10" s="200"/>
      <c r="C10" s="201"/>
      <c r="D10" s="202"/>
      <c r="E10" s="203"/>
      <c r="F10" s="204"/>
      <c r="G10" s="203"/>
      <c r="H10" s="205">
        <f t="shared" ref="H10" si="2">IF(MAX(E10:G10)&lt;0,0,MAX(E10:G10))</f>
        <v>0</v>
      </c>
      <c r="I10" s="203"/>
      <c r="J10" s="204"/>
      <c r="K10" s="203"/>
      <c r="L10" s="205">
        <f t="shared" ref="L10" si="3">IF(MAX(I10:K10)&lt;0,0,MAX(I10:K10))</f>
        <v>0</v>
      </c>
      <c r="M10" s="206">
        <f t="shared" ref="M10" si="4">SUM(H10,L10)</f>
        <v>0</v>
      </c>
      <c r="N10" s="207">
        <f t="shared" si="0"/>
        <v>0</v>
      </c>
      <c r="O10" s="208">
        <f>RANK(M10,(M7:M10))</f>
        <v>2</v>
      </c>
    </row>
    <row r="11" spans="1:16" ht="16.5" thickBot="1">
      <c r="A11" s="282" t="s">
        <v>54</v>
      </c>
      <c r="B11" s="283"/>
      <c r="C11" s="283"/>
      <c r="D11" s="283"/>
      <c r="E11" s="283"/>
      <c r="F11" s="283"/>
      <c r="G11" s="283"/>
      <c r="H11" s="283"/>
      <c r="I11" s="283"/>
      <c r="J11" s="283"/>
      <c r="K11" s="283"/>
      <c r="L11" s="283"/>
      <c r="M11" s="283"/>
      <c r="N11" s="283"/>
      <c r="O11" s="284"/>
    </row>
    <row r="12" spans="1:16" ht="15.75">
      <c r="A12" s="118">
        <v>59.1</v>
      </c>
      <c r="B12" s="120" t="s">
        <v>87</v>
      </c>
      <c r="C12" s="121">
        <v>2001</v>
      </c>
      <c r="D12" s="132" t="s">
        <v>124</v>
      </c>
      <c r="E12" s="133">
        <v>100</v>
      </c>
      <c r="F12" s="134">
        <v>106</v>
      </c>
      <c r="G12" s="133">
        <v>0</v>
      </c>
      <c r="H12" s="135">
        <f t="shared" ref="H12:H66" si="5">IF(MAX(E12:G12)&lt;0,0,MAX(E12:G12))</f>
        <v>106</v>
      </c>
      <c r="I12" s="133">
        <v>115</v>
      </c>
      <c r="J12" s="134">
        <v>0</v>
      </c>
      <c r="K12" s="136">
        <v>0</v>
      </c>
      <c r="L12" s="137">
        <f t="shared" ref="L12:L66" si="6">IF(MAX(I12:K12)&lt;0,0,MAX(I12:K12))</f>
        <v>115</v>
      </c>
      <c r="M12" s="138">
        <f t="shared" ref="M12:M66" si="7">SUM(H12,L12)</f>
        <v>221</v>
      </c>
      <c r="N12" s="139">
        <f t="shared" ref="N12:N66" si="8">IF(ISNUMBER(A12), (IF(175.508&lt; A12,M12, TRUNC(10^(0.75194503*((LOG((A12/175.508)/LOG(10))*(LOG((A12/175.508)/LOG(10)))))),4)*M12)), 0)</f>
        <v>325.37829999999997</v>
      </c>
      <c r="O12" s="181">
        <f>RANK(M12,(M12:M16))</f>
        <v>1</v>
      </c>
    </row>
    <row r="13" spans="1:16" ht="16.5" thickBot="1">
      <c r="A13" s="118">
        <v>59.9</v>
      </c>
      <c r="B13" s="120" t="s">
        <v>88</v>
      </c>
      <c r="C13" s="121">
        <v>2000</v>
      </c>
      <c r="D13" s="132" t="s">
        <v>124</v>
      </c>
      <c r="E13" s="133">
        <v>75</v>
      </c>
      <c r="F13" s="134">
        <v>0</v>
      </c>
      <c r="G13" s="133">
        <v>0</v>
      </c>
      <c r="H13" s="140">
        <f t="shared" ref="H13:H14" si="9">IF(MAX(E13:G13)&lt;0,0,MAX(E13:G13))</f>
        <v>75</v>
      </c>
      <c r="I13" s="141">
        <v>0</v>
      </c>
      <c r="J13" s="142">
        <v>0</v>
      </c>
      <c r="K13" s="141">
        <v>0</v>
      </c>
      <c r="L13" s="143">
        <f t="shared" ref="L13:L14" si="10">IF(MAX(I13:K13)&lt;0,0,MAX(I13:K13))</f>
        <v>0</v>
      </c>
      <c r="M13" s="144">
        <f t="shared" ref="M13:M14" si="11">SUM(H13,L13)</f>
        <v>75</v>
      </c>
      <c r="N13" s="145">
        <f t="shared" ref="N13:N14" si="12">IF(ISNUMBER(A13), (IF(175.508&lt; A13,M13, TRUNC(10^(0.75194503*((LOG((A13/175.508)/LOG(10))*(LOG((A13/175.508)/LOG(10)))))),4)*M13)), 0)</f>
        <v>109.38</v>
      </c>
      <c r="O13" s="182" t="s">
        <v>10</v>
      </c>
    </row>
    <row r="14" spans="1:16" ht="15.75" hidden="1">
      <c r="A14" s="118"/>
      <c r="B14" s="120"/>
      <c r="C14" s="121"/>
      <c r="D14" s="132"/>
      <c r="E14" s="133"/>
      <c r="F14" s="134"/>
      <c r="G14" s="133"/>
      <c r="H14" s="140">
        <f t="shared" si="9"/>
        <v>0</v>
      </c>
      <c r="I14" s="141"/>
      <c r="J14" s="142"/>
      <c r="K14" s="141"/>
      <c r="L14" s="143">
        <f t="shared" si="10"/>
        <v>0</v>
      </c>
      <c r="M14" s="144">
        <f t="shared" si="11"/>
        <v>0</v>
      </c>
      <c r="N14" s="145">
        <f t="shared" si="12"/>
        <v>0</v>
      </c>
      <c r="O14" s="182">
        <f>RANK(M14,(M12:M16))</f>
        <v>3</v>
      </c>
    </row>
    <row r="15" spans="1:16" ht="15.75" hidden="1">
      <c r="A15" s="119"/>
      <c r="B15" s="122"/>
      <c r="C15" s="123"/>
      <c r="D15" s="146"/>
      <c r="E15" s="141"/>
      <c r="F15" s="142"/>
      <c r="G15" s="141"/>
      <c r="H15" s="140">
        <f t="shared" si="5"/>
        <v>0</v>
      </c>
      <c r="I15" s="141"/>
      <c r="J15" s="142"/>
      <c r="K15" s="141"/>
      <c r="L15" s="143">
        <f t="shared" si="6"/>
        <v>0</v>
      </c>
      <c r="M15" s="144">
        <f t="shared" si="7"/>
        <v>0</v>
      </c>
      <c r="N15" s="145">
        <f t="shared" si="8"/>
        <v>0</v>
      </c>
      <c r="O15" s="182">
        <f>RANK(M15,(M12:M16))</f>
        <v>3</v>
      </c>
    </row>
    <row r="16" spans="1:16" ht="15.75" hidden="1">
      <c r="A16" s="228"/>
      <c r="B16" s="200"/>
      <c r="C16" s="201"/>
      <c r="D16" s="202"/>
      <c r="E16" s="203"/>
      <c r="F16" s="204"/>
      <c r="G16" s="203"/>
      <c r="H16" s="190">
        <f t="shared" si="5"/>
        <v>0</v>
      </c>
      <c r="I16" s="188"/>
      <c r="J16" s="189"/>
      <c r="K16" s="188"/>
      <c r="L16" s="187">
        <f t="shared" si="6"/>
        <v>0</v>
      </c>
      <c r="M16" s="229">
        <f t="shared" si="7"/>
        <v>0</v>
      </c>
      <c r="N16" s="241">
        <f t="shared" si="8"/>
        <v>0</v>
      </c>
      <c r="O16" s="208">
        <f>RANK(M16,(M12:M16))</f>
        <v>3</v>
      </c>
    </row>
    <row r="17" spans="1:15" ht="16.5" thickBot="1">
      <c r="A17" s="282" t="s">
        <v>55</v>
      </c>
      <c r="B17" s="283"/>
      <c r="C17" s="283"/>
      <c r="D17" s="283"/>
      <c r="E17" s="283"/>
      <c r="F17" s="283"/>
      <c r="G17" s="283"/>
      <c r="H17" s="283"/>
      <c r="I17" s="283"/>
      <c r="J17" s="283"/>
      <c r="K17" s="283"/>
      <c r="L17" s="283"/>
      <c r="M17" s="283"/>
      <c r="N17" s="283"/>
      <c r="O17" s="284"/>
    </row>
    <row r="18" spans="1:15" ht="15.75">
      <c r="A18" s="233">
        <v>66.400000000000006</v>
      </c>
      <c r="B18" s="234" t="s">
        <v>90</v>
      </c>
      <c r="C18" s="153">
        <v>1999</v>
      </c>
      <c r="D18" s="235" t="s">
        <v>123</v>
      </c>
      <c r="E18" s="188">
        <v>109</v>
      </c>
      <c r="F18" s="189">
        <v>113</v>
      </c>
      <c r="G18" s="188">
        <v>-115</v>
      </c>
      <c r="H18" s="140">
        <f>IF(MAX(E18:G18)&lt;0,0,MAX(E18:G18))</f>
        <v>113</v>
      </c>
      <c r="I18" s="188">
        <v>130</v>
      </c>
      <c r="J18" s="189">
        <v>136</v>
      </c>
      <c r="K18" s="188">
        <v>140</v>
      </c>
      <c r="L18" s="190">
        <f>IF(MAX(I18:K18)&lt;0,0,MAX(I18:K18))</f>
        <v>140</v>
      </c>
      <c r="M18" s="191">
        <f>SUM(H18,L18)</f>
        <v>253</v>
      </c>
      <c r="N18" s="179">
        <f>IF(ISNUMBER(A18), (IF(175.508&lt; A18,M18, TRUNC(10^(0.75194503*((LOG((A18/175.508)/LOG(10))*(LOG((A18/175.508)/LOG(10)))))),4)*M18)), 0)</f>
        <v>344.43419999999998</v>
      </c>
      <c r="O18" s="181">
        <f>RANK(M18,(M18:M25))</f>
        <v>1</v>
      </c>
    </row>
    <row r="19" spans="1:15" ht="15.75">
      <c r="A19" s="233">
        <v>68.599999999999994</v>
      </c>
      <c r="B19" s="234" t="s">
        <v>89</v>
      </c>
      <c r="C19" s="153">
        <v>1996</v>
      </c>
      <c r="D19" s="235" t="s">
        <v>125</v>
      </c>
      <c r="E19" s="188">
        <v>108</v>
      </c>
      <c r="F19" s="189">
        <v>112</v>
      </c>
      <c r="G19" s="188">
        <v>114</v>
      </c>
      <c r="H19" s="140">
        <f>IF(MAX(E19:G19)&lt;0,0,MAX(E19:G19))</f>
        <v>114</v>
      </c>
      <c r="I19" s="188">
        <v>128</v>
      </c>
      <c r="J19" s="189">
        <v>133</v>
      </c>
      <c r="K19" s="188">
        <v>-136</v>
      </c>
      <c r="L19" s="190">
        <f>IF(MAX(I19:K19)&lt;0,0,MAX(I19:K19))</f>
        <v>133</v>
      </c>
      <c r="M19" s="191">
        <f>SUM(H19,L19)</f>
        <v>247</v>
      </c>
      <c r="N19" s="179">
        <f>IF(ISNUMBER(A19), (IF(175.508&lt; A19,M19, TRUNC(10^(0.75194503*((LOG((A19/175.508)/LOG(10))*(LOG((A19/175.508)/LOG(10)))))),4)*M19)), 0)</f>
        <v>329.47329999999999</v>
      </c>
      <c r="O19" s="181">
        <f>RANK(M19,(M18:M25))</f>
        <v>2</v>
      </c>
    </row>
    <row r="20" spans="1:15" ht="15.75">
      <c r="A20" s="233">
        <v>66.5</v>
      </c>
      <c r="B20" s="234" t="s">
        <v>92</v>
      </c>
      <c r="C20" s="153">
        <v>2000</v>
      </c>
      <c r="D20" s="235" t="s">
        <v>126</v>
      </c>
      <c r="E20" s="188">
        <v>94</v>
      </c>
      <c r="F20" s="189">
        <v>97</v>
      </c>
      <c r="G20" s="188">
        <v>100</v>
      </c>
      <c r="H20" s="140">
        <f>IF(MAX(E20:G20)&lt;0,0,MAX(E20:G20))</f>
        <v>100</v>
      </c>
      <c r="I20" s="188">
        <v>114</v>
      </c>
      <c r="J20" s="189">
        <v>-119</v>
      </c>
      <c r="K20" s="188">
        <v>-119</v>
      </c>
      <c r="L20" s="190">
        <f>IF(MAX(I20:K20)&lt;0,0,MAX(I20:K20))</f>
        <v>114</v>
      </c>
      <c r="M20" s="191">
        <f>SUM(H20,L20)</f>
        <v>214</v>
      </c>
      <c r="N20" s="179">
        <f>IF(ISNUMBER(A20), (IF(175.508&lt; A20,M20, TRUNC(10^(0.75194503*((LOG((A20/175.508)/LOG(10))*(LOG((A20/175.508)/LOG(10)))))),4)*M20)), 0)</f>
        <v>291.06139999999999</v>
      </c>
      <c r="O20" s="181">
        <f>RANK(M20,(M18:M25))</f>
        <v>3</v>
      </c>
    </row>
    <row r="21" spans="1:15" ht="16.5" thickBot="1">
      <c r="A21" s="233">
        <v>64.099999999999994</v>
      </c>
      <c r="B21" s="234" t="s">
        <v>91</v>
      </c>
      <c r="C21" s="153">
        <v>1999</v>
      </c>
      <c r="D21" s="235" t="s">
        <v>124</v>
      </c>
      <c r="E21" s="188">
        <v>-88</v>
      </c>
      <c r="F21" s="189">
        <v>88</v>
      </c>
      <c r="G21" s="188">
        <v>-90</v>
      </c>
      <c r="H21" s="140">
        <f>IF(MAX(E21:G21)&lt;0,0,MAX(E21:G21))</f>
        <v>88</v>
      </c>
      <c r="I21" s="188">
        <v>107</v>
      </c>
      <c r="J21" s="189">
        <v>0</v>
      </c>
      <c r="K21" s="188">
        <v>0</v>
      </c>
      <c r="L21" s="190">
        <f>IF(MAX(I21:K21)&lt;0,0,MAX(I21:K21))</f>
        <v>107</v>
      </c>
      <c r="M21" s="191">
        <f>SUM(H21,L21)</f>
        <v>195</v>
      </c>
      <c r="N21" s="179">
        <f>IF(ISNUMBER(A21), (IF(175.508&lt; A21,M21, TRUNC(10^(0.75194503*((LOG((A21/175.508)/LOG(10))*(LOG((A21/175.508)/LOG(10)))))),4)*M21)), 0)</f>
        <v>271.57650000000001</v>
      </c>
      <c r="O21" s="181">
        <f>RANK(M21,(M18:M25))</f>
        <v>4</v>
      </c>
    </row>
    <row r="22" spans="1:15" ht="15.75" hidden="1">
      <c r="A22" s="151"/>
      <c r="B22" s="152"/>
      <c r="C22" s="153"/>
      <c r="D22" s="154"/>
      <c r="E22" s="188"/>
      <c r="F22" s="189"/>
      <c r="G22" s="188"/>
      <c r="H22" s="140">
        <f t="shared" si="5"/>
        <v>0</v>
      </c>
      <c r="I22" s="188"/>
      <c r="J22" s="189"/>
      <c r="K22" s="188"/>
      <c r="L22" s="190">
        <f t="shared" si="6"/>
        <v>0</v>
      </c>
      <c r="M22" s="191">
        <f t="shared" si="7"/>
        <v>0</v>
      </c>
      <c r="N22" s="145">
        <f t="shared" si="8"/>
        <v>0</v>
      </c>
      <c r="O22" s="181">
        <f>RANK(M22,(M18:M25))</f>
        <v>5</v>
      </c>
    </row>
    <row r="23" spans="1:15" ht="15.75" hidden="1">
      <c r="A23" s="151"/>
      <c r="B23" s="152"/>
      <c r="C23" s="153"/>
      <c r="D23" s="154"/>
      <c r="E23" s="188"/>
      <c r="F23" s="189"/>
      <c r="G23" s="188"/>
      <c r="H23" s="140">
        <f t="shared" si="5"/>
        <v>0</v>
      </c>
      <c r="I23" s="188"/>
      <c r="J23" s="189"/>
      <c r="K23" s="188"/>
      <c r="L23" s="190">
        <f t="shared" si="6"/>
        <v>0</v>
      </c>
      <c r="M23" s="191">
        <f t="shared" si="7"/>
        <v>0</v>
      </c>
      <c r="N23" s="145">
        <f t="shared" si="8"/>
        <v>0</v>
      </c>
      <c r="O23" s="181">
        <f>RANK(M23,(M18:M25))</f>
        <v>5</v>
      </c>
    </row>
    <row r="24" spans="1:15" ht="15.75" hidden="1">
      <c r="A24" s="151"/>
      <c r="B24" s="152"/>
      <c r="C24" s="153"/>
      <c r="D24" s="154"/>
      <c r="E24" s="188"/>
      <c r="F24" s="189"/>
      <c r="G24" s="188"/>
      <c r="H24" s="140">
        <f t="shared" si="5"/>
        <v>0</v>
      </c>
      <c r="I24" s="188"/>
      <c r="J24" s="189"/>
      <c r="K24" s="188"/>
      <c r="L24" s="190">
        <f t="shared" ref="L24:L25" si="13">IF(MAX(I24:K24)&lt;0,0,MAX(I24:K24))</f>
        <v>0</v>
      </c>
      <c r="M24" s="191">
        <f t="shared" ref="M24:M25" si="14">SUM(H24,L24)</f>
        <v>0</v>
      </c>
      <c r="N24" s="145">
        <f t="shared" ref="N24:N25" si="15">IF(ISNUMBER(A24), (IF(175.508&lt; A24,M24, TRUNC(10^(0.75194503*((LOG((A24/175.508)/LOG(10))*(LOG((A24/175.508)/LOG(10)))))),4)*M24)), 0)</f>
        <v>0</v>
      </c>
      <c r="O24" s="181">
        <f>RANK(M24,(M18:M25))</f>
        <v>5</v>
      </c>
    </row>
    <row r="25" spans="1:15" ht="15.75" hidden="1">
      <c r="A25" s="151"/>
      <c r="B25" s="152"/>
      <c r="C25" s="153"/>
      <c r="D25" s="154"/>
      <c r="E25" s="188"/>
      <c r="F25" s="189"/>
      <c r="G25" s="188"/>
      <c r="H25" s="190">
        <f t="shared" si="5"/>
        <v>0</v>
      </c>
      <c r="I25" s="188"/>
      <c r="J25" s="189"/>
      <c r="K25" s="188"/>
      <c r="L25" s="190">
        <f t="shared" si="13"/>
        <v>0</v>
      </c>
      <c r="M25" s="231">
        <f t="shared" si="14"/>
        <v>0</v>
      </c>
      <c r="N25" s="241">
        <f t="shared" si="15"/>
        <v>0</v>
      </c>
      <c r="O25" s="181">
        <f>RANK(M25,(M18:M25))</f>
        <v>5</v>
      </c>
    </row>
    <row r="26" spans="1:15" ht="16.5" thickBot="1">
      <c r="A26" s="282" t="s">
        <v>57</v>
      </c>
      <c r="B26" s="283"/>
      <c r="C26" s="283"/>
      <c r="D26" s="283"/>
      <c r="E26" s="283"/>
      <c r="F26" s="283"/>
      <c r="G26" s="283"/>
      <c r="H26" s="283"/>
      <c r="I26" s="283"/>
      <c r="J26" s="283"/>
      <c r="K26" s="283"/>
      <c r="L26" s="283"/>
      <c r="M26" s="283"/>
      <c r="N26" s="283"/>
      <c r="O26" s="284"/>
    </row>
    <row r="27" spans="1:15" s="53" customFormat="1" ht="15.75">
      <c r="A27" s="158">
        <v>76.2</v>
      </c>
      <c r="B27" s="159" t="s">
        <v>99</v>
      </c>
      <c r="C27" s="160">
        <v>1997</v>
      </c>
      <c r="D27" s="160" t="s">
        <v>127</v>
      </c>
      <c r="E27" s="195">
        <v>118</v>
      </c>
      <c r="F27" s="195">
        <v>-123</v>
      </c>
      <c r="G27" s="196">
        <v>124</v>
      </c>
      <c r="H27" s="135">
        <f>IF(MAX(E27:G27)&lt;0,0,MAX(E27:G27))</f>
        <v>124</v>
      </c>
      <c r="I27" s="141">
        <v>135</v>
      </c>
      <c r="J27" s="195">
        <v>140</v>
      </c>
      <c r="K27" s="242">
        <v>0</v>
      </c>
      <c r="L27" s="135">
        <f>IF(MAX(I27:K27)&lt;0,0,MAX(I27:K27))</f>
        <v>140</v>
      </c>
      <c r="M27" s="197">
        <f>SUM(H27,L27)</f>
        <v>264</v>
      </c>
      <c r="N27" s="139">
        <f>IF(ISNUMBER(A27), (IF(175.508&lt; A27,M27, TRUNC(10^(0.75194503*((LOG((A27/175.508)/LOG(10))*(LOG((A27/175.508)/LOG(10)))))),4)*M27)), 0)</f>
        <v>331.37280000000004</v>
      </c>
      <c r="O27" s="182">
        <f>RANK(M27,(M27:M36))</f>
        <v>1</v>
      </c>
    </row>
    <row r="28" spans="1:15" s="53" customFormat="1" ht="15.75">
      <c r="A28" s="161">
        <v>76.2</v>
      </c>
      <c r="B28" s="162" t="s">
        <v>97</v>
      </c>
      <c r="C28" s="163">
        <v>1995</v>
      </c>
      <c r="D28" s="163" t="s">
        <v>125</v>
      </c>
      <c r="E28" s="198">
        <v>110</v>
      </c>
      <c r="F28" s="141">
        <v>-115</v>
      </c>
      <c r="G28" s="199">
        <v>115</v>
      </c>
      <c r="H28" s="135">
        <f>IF(MAX(E28:G28)&lt;0,0,MAX(E28:G28))</f>
        <v>115</v>
      </c>
      <c r="I28" s="198">
        <v>128</v>
      </c>
      <c r="J28" s="198">
        <v>-132</v>
      </c>
      <c r="K28" s="243">
        <v>-132</v>
      </c>
      <c r="L28" s="135">
        <f>IF(MAX(I28:K28)&lt;0,0,MAX(I28:K28))</f>
        <v>128</v>
      </c>
      <c r="M28" s="197">
        <f>SUM(H28,L28)</f>
        <v>243</v>
      </c>
      <c r="N28" s="139">
        <f>IF(ISNUMBER(A28), (IF(175.508&lt; A28,M28, TRUNC(10^(0.75194503*((LOG((A28/175.508)/LOG(10))*(LOG((A28/175.508)/LOG(10)))))),4)*M28)), 0)</f>
        <v>305.0136</v>
      </c>
      <c r="O28" s="182">
        <f>RANK(M28,(M27:M36))</f>
        <v>2</v>
      </c>
    </row>
    <row r="29" spans="1:15" s="53" customFormat="1" ht="15.75">
      <c r="A29" s="161">
        <v>71.7</v>
      </c>
      <c r="B29" s="162" t="s">
        <v>98</v>
      </c>
      <c r="C29" s="163">
        <v>2001</v>
      </c>
      <c r="D29" s="163" t="s">
        <v>124</v>
      </c>
      <c r="E29" s="198">
        <v>95</v>
      </c>
      <c r="F29" s="198">
        <v>-102</v>
      </c>
      <c r="G29" s="141">
        <v>102</v>
      </c>
      <c r="H29" s="135">
        <f>IF(MAX(E29:G29)&lt;0,0,MAX(E29:G29))</f>
        <v>102</v>
      </c>
      <c r="I29" s="198">
        <v>131</v>
      </c>
      <c r="J29" s="198">
        <v>-138</v>
      </c>
      <c r="K29" s="136">
        <v>-138</v>
      </c>
      <c r="L29" s="135">
        <f>IF(MAX(I29:K29)&lt;0,0,MAX(I29:K29))</f>
        <v>131</v>
      </c>
      <c r="M29" s="197">
        <f>SUM(H29,L29)</f>
        <v>233</v>
      </c>
      <c r="N29" s="139">
        <f>IF(ISNUMBER(A29), (IF(175.508&lt; A29,M29, TRUNC(10^(0.75194503*((LOG((A29/175.508)/LOG(10))*(LOG((A29/175.508)/LOG(10)))))),4)*M29)), 0)</f>
        <v>302.69029999999998</v>
      </c>
      <c r="O29" s="182">
        <f>RANK(M29,(M27:M36))</f>
        <v>3</v>
      </c>
    </row>
    <row r="30" spans="1:15" s="53" customFormat="1" ht="15.75">
      <c r="A30" s="161">
        <v>76.099999999999994</v>
      </c>
      <c r="B30" s="162" t="s">
        <v>95</v>
      </c>
      <c r="C30" s="163">
        <v>1998</v>
      </c>
      <c r="D30" s="163" t="s">
        <v>96</v>
      </c>
      <c r="E30" s="198">
        <v>105</v>
      </c>
      <c r="F30" s="198">
        <v>-110</v>
      </c>
      <c r="G30" s="198">
        <v>-110</v>
      </c>
      <c r="H30" s="135">
        <f>IF(MAX(E30:G30)&lt;0,0,MAX(E30:G30))</f>
        <v>105</v>
      </c>
      <c r="I30" s="198">
        <v>127</v>
      </c>
      <c r="J30" s="198">
        <v>-134</v>
      </c>
      <c r="K30" s="133">
        <v>-134</v>
      </c>
      <c r="L30" s="135">
        <f>IF(MAX(I30:K30)&lt;0,0,MAX(I30:K30))</f>
        <v>127</v>
      </c>
      <c r="M30" s="197">
        <f>SUM(H30,L30)</f>
        <v>232</v>
      </c>
      <c r="N30" s="139">
        <f>IF(ISNUMBER(A30), (IF(175.508&lt; A30,M30, TRUNC(10^(0.75194503*((LOG((A30/175.508)/LOG(10))*(LOG((A30/175.508)/LOG(10)))))),4)*M30)), 0)</f>
        <v>291.41520000000003</v>
      </c>
      <c r="O30" s="182">
        <f>RANK(M30,(M27:M36))</f>
        <v>4</v>
      </c>
    </row>
    <row r="31" spans="1:15" s="53" customFormat="1" ht="15.75">
      <c r="A31" s="161">
        <v>75</v>
      </c>
      <c r="B31" s="162" t="s">
        <v>93</v>
      </c>
      <c r="C31" s="163">
        <v>1996</v>
      </c>
      <c r="D31" s="163" t="s">
        <v>94</v>
      </c>
      <c r="E31" s="198">
        <v>93</v>
      </c>
      <c r="F31" s="198">
        <v>-97</v>
      </c>
      <c r="G31" s="198">
        <v>-97</v>
      </c>
      <c r="H31" s="135">
        <f>IF(MAX(E31:G31)&lt;0,0,MAX(E31:G31))</f>
        <v>93</v>
      </c>
      <c r="I31" s="198">
        <v>117</v>
      </c>
      <c r="J31" s="198">
        <v>122</v>
      </c>
      <c r="K31" s="133">
        <v>-125</v>
      </c>
      <c r="L31" s="135">
        <f>IF(MAX(I31:K31)&lt;0,0,MAX(I31:K31))</f>
        <v>122</v>
      </c>
      <c r="M31" s="197">
        <f>SUM(H31,L31)</f>
        <v>215</v>
      </c>
      <c r="N31" s="139">
        <f>IF(ISNUMBER(A31), (IF(175.508&lt; A31,M31, TRUNC(10^(0.75194503*((LOG((A31/175.508)/LOG(10))*(LOG((A31/175.508)/LOG(10)))))),4)*M31)), 0)</f>
        <v>272.233</v>
      </c>
      <c r="O31" s="182">
        <f>RANK(M31,(M27:M36))</f>
        <v>5</v>
      </c>
    </row>
    <row r="32" spans="1:15" s="53" customFormat="1" ht="16.5" thickBot="1">
      <c r="A32" s="161">
        <v>73.5</v>
      </c>
      <c r="B32" s="162" t="s">
        <v>100</v>
      </c>
      <c r="C32" s="163">
        <v>1995</v>
      </c>
      <c r="D32" s="163" t="s">
        <v>25</v>
      </c>
      <c r="E32" s="198">
        <v>95</v>
      </c>
      <c r="F32" s="198">
        <v>-98</v>
      </c>
      <c r="G32" s="198">
        <v>-98</v>
      </c>
      <c r="H32" s="135">
        <f t="shared" si="5"/>
        <v>95</v>
      </c>
      <c r="I32" s="198">
        <v>-115</v>
      </c>
      <c r="J32" s="198">
        <v>-115</v>
      </c>
      <c r="K32" s="136">
        <v>-115</v>
      </c>
      <c r="L32" s="135">
        <f t="shared" ref="L32" si="16">IF(MAX(I32:K32)&lt;0,0,MAX(I32:K32))</f>
        <v>0</v>
      </c>
      <c r="M32" s="197">
        <f t="shared" ref="M32" si="17">SUM(H32,L32)</f>
        <v>95</v>
      </c>
      <c r="N32" s="139">
        <f t="shared" ref="N32" si="18">IF(ISNUMBER(A32), (IF(175.508&lt; A32,M32, TRUNC(10^(0.75194503*((LOG((A32/175.508)/LOG(10))*(LOG((A32/175.508)/LOG(10)))))),4)*M32)), 0)</f>
        <v>121.657</v>
      </c>
      <c r="O32" s="182" t="s">
        <v>10</v>
      </c>
    </row>
    <row r="33" spans="1:15" ht="15.75" hidden="1">
      <c r="A33" s="118"/>
      <c r="B33" s="120"/>
      <c r="C33" s="121"/>
      <c r="D33" s="132"/>
      <c r="E33" s="133"/>
      <c r="F33" s="134"/>
      <c r="G33" s="133"/>
      <c r="H33" s="135">
        <f t="shared" si="5"/>
        <v>0</v>
      </c>
      <c r="I33" s="133"/>
      <c r="J33" s="134"/>
      <c r="K33" s="136"/>
      <c r="L33" s="135">
        <f t="shared" si="6"/>
        <v>0</v>
      </c>
      <c r="M33" s="197">
        <f t="shared" si="7"/>
        <v>0</v>
      </c>
      <c r="N33" s="139">
        <f t="shared" si="8"/>
        <v>0</v>
      </c>
      <c r="O33" s="182">
        <f>RANK(M33,(M27:M36))</f>
        <v>7</v>
      </c>
    </row>
    <row r="34" spans="1:15" ht="15.75" hidden="1">
      <c r="A34" s="118"/>
      <c r="B34" s="120"/>
      <c r="C34" s="121"/>
      <c r="D34" s="132"/>
      <c r="E34" s="198"/>
      <c r="F34" s="198"/>
      <c r="G34" s="198"/>
      <c r="H34" s="135">
        <f t="shared" ref="H34" si="19">IF(MAX(E34:G34)&lt;0,0,MAX(E34:G34))</f>
        <v>0</v>
      </c>
      <c r="I34" s="198"/>
      <c r="J34" s="198"/>
      <c r="K34" s="136"/>
      <c r="L34" s="135">
        <f t="shared" si="6"/>
        <v>0</v>
      </c>
      <c r="M34" s="197">
        <f t="shared" si="7"/>
        <v>0</v>
      </c>
      <c r="N34" s="139">
        <f t="shared" si="8"/>
        <v>0</v>
      </c>
      <c r="O34" s="182">
        <f>RANK(M34,(M27:M36))</f>
        <v>7</v>
      </c>
    </row>
    <row r="35" spans="1:15" ht="15.75" hidden="1">
      <c r="A35" s="119"/>
      <c r="B35" s="122"/>
      <c r="C35" s="123"/>
      <c r="D35" s="146"/>
      <c r="E35" s="141"/>
      <c r="F35" s="142"/>
      <c r="G35" s="141"/>
      <c r="H35" s="140">
        <f t="shared" si="5"/>
        <v>0</v>
      </c>
      <c r="I35" s="141"/>
      <c r="J35" s="142"/>
      <c r="K35" s="141"/>
      <c r="L35" s="140">
        <f t="shared" si="6"/>
        <v>0</v>
      </c>
      <c r="M35" s="191">
        <f t="shared" si="7"/>
        <v>0</v>
      </c>
      <c r="N35" s="145">
        <f t="shared" si="8"/>
        <v>0</v>
      </c>
      <c r="O35" s="182">
        <f>RANK(M35,(M27:M36))</f>
        <v>7</v>
      </c>
    </row>
    <row r="36" spans="1:15" ht="16.5" hidden="1" thickBot="1">
      <c r="A36" s="131"/>
      <c r="B36" s="155"/>
      <c r="C36" s="156"/>
      <c r="D36" s="157"/>
      <c r="E36" s="148"/>
      <c r="F36" s="149"/>
      <c r="G36" s="148"/>
      <c r="H36" s="147">
        <f t="shared" si="5"/>
        <v>0</v>
      </c>
      <c r="I36" s="148"/>
      <c r="J36" s="149"/>
      <c r="K36" s="148"/>
      <c r="L36" s="147">
        <f t="shared" si="6"/>
        <v>0</v>
      </c>
      <c r="M36" s="192">
        <f t="shared" si="7"/>
        <v>0</v>
      </c>
      <c r="N36" s="150">
        <f t="shared" si="8"/>
        <v>0</v>
      </c>
      <c r="O36" s="193">
        <f>RANK(M36,(M27:M36))</f>
        <v>7</v>
      </c>
    </row>
    <row r="37" spans="1:15" ht="16.5" thickBot="1">
      <c r="A37" s="334" t="s">
        <v>56</v>
      </c>
      <c r="B37" s="335"/>
      <c r="C37" s="335"/>
      <c r="D37" s="335"/>
      <c r="E37" s="335"/>
      <c r="F37" s="335"/>
      <c r="G37" s="335"/>
      <c r="H37" s="335"/>
      <c r="I37" s="335"/>
      <c r="J37" s="335"/>
      <c r="K37" s="335"/>
      <c r="L37" s="335"/>
      <c r="M37" s="335"/>
      <c r="N37" s="335"/>
      <c r="O37" s="336"/>
    </row>
    <row r="38" spans="1:15" ht="15.75">
      <c r="A38" s="164">
        <v>82.5</v>
      </c>
      <c r="B38" s="165" t="s">
        <v>132</v>
      </c>
      <c r="C38" s="166">
        <v>2000</v>
      </c>
      <c r="D38" s="166" t="s">
        <v>124</v>
      </c>
      <c r="E38" s="134">
        <v>110</v>
      </c>
      <c r="F38" s="134">
        <v>117</v>
      </c>
      <c r="G38" s="134">
        <v>-122</v>
      </c>
      <c r="H38" s="135">
        <f t="shared" ref="H38:H45" si="20">IF(MAX(E38:G38)&lt;0,0,MAX(E38:G38))</f>
        <v>117</v>
      </c>
      <c r="I38" s="134">
        <v>135</v>
      </c>
      <c r="J38" s="134">
        <v>142</v>
      </c>
      <c r="K38" s="134">
        <v>151</v>
      </c>
      <c r="L38" s="135">
        <f t="shared" ref="L38:L45" si="21">IF(MAX(I38:K38)&lt;0,0,MAX(I38:K38))</f>
        <v>151</v>
      </c>
      <c r="M38" s="197">
        <f t="shared" ref="M38:M45" si="22">SUM(H38,L38)</f>
        <v>268</v>
      </c>
      <c r="N38" s="244">
        <f t="shared" ref="N38:N45" si="23">IF(ISNUMBER(A38), (IF(175.508&lt; A38,M38, TRUNC(10^(0.75194503*((LOG((A38/175.508)/LOG(10))*(LOG((A38/175.508)/LOG(10)))))),4)*M38)), 0)</f>
        <v>322.80599999999998</v>
      </c>
      <c r="O38" s="211">
        <f>RANK(M38,(M38:M47))</f>
        <v>1</v>
      </c>
    </row>
    <row r="39" spans="1:15" ht="15.75">
      <c r="A39" s="164">
        <v>83.9</v>
      </c>
      <c r="B39" s="165" t="s">
        <v>104</v>
      </c>
      <c r="C39" s="166">
        <v>1998</v>
      </c>
      <c r="D39" s="166" t="s">
        <v>128</v>
      </c>
      <c r="E39" s="142">
        <v>110</v>
      </c>
      <c r="F39" s="142">
        <v>-115</v>
      </c>
      <c r="G39" s="142">
        <v>0</v>
      </c>
      <c r="H39" s="140">
        <f t="shared" si="20"/>
        <v>110</v>
      </c>
      <c r="I39" s="142">
        <v>132</v>
      </c>
      <c r="J39" s="142">
        <v>-137</v>
      </c>
      <c r="K39" s="142">
        <v>-137</v>
      </c>
      <c r="L39" s="140">
        <f t="shared" si="21"/>
        <v>132</v>
      </c>
      <c r="M39" s="191">
        <f t="shared" si="22"/>
        <v>242</v>
      </c>
      <c r="N39" s="179">
        <f t="shared" si="23"/>
        <v>289.09320000000002</v>
      </c>
      <c r="O39" s="211">
        <f>RANK(M39,(M38:M47))</f>
        <v>2</v>
      </c>
    </row>
    <row r="40" spans="1:15" ht="15.75">
      <c r="A40" s="164">
        <v>84.8</v>
      </c>
      <c r="B40" s="165" t="s">
        <v>108</v>
      </c>
      <c r="C40" s="166">
        <v>2000</v>
      </c>
      <c r="D40" s="166" t="s">
        <v>46</v>
      </c>
      <c r="E40" s="142">
        <v>100</v>
      </c>
      <c r="F40" s="142">
        <v>105</v>
      </c>
      <c r="G40" s="142">
        <v>108</v>
      </c>
      <c r="H40" s="140">
        <f t="shared" si="20"/>
        <v>108</v>
      </c>
      <c r="I40" s="142">
        <v>120</v>
      </c>
      <c r="J40" s="142">
        <v>128</v>
      </c>
      <c r="K40" s="142">
        <v>-135</v>
      </c>
      <c r="L40" s="140">
        <f t="shared" si="21"/>
        <v>128</v>
      </c>
      <c r="M40" s="191">
        <f t="shared" si="22"/>
        <v>236</v>
      </c>
      <c r="N40" s="179">
        <f t="shared" si="23"/>
        <v>280.50960000000003</v>
      </c>
      <c r="O40" s="211">
        <f>RANK(M40,(M38:M47))</f>
        <v>3</v>
      </c>
    </row>
    <row r="41" spans="1:15" ht="15.75">
      <c r="A41" s="164">
        <v>79.3</v>
      </c>
      <c r="B41" s="165" t="s">
        <v>102</v>
      </c>
      <c r="C41" s="166">
        <v>1999</v>
      </c>
      <c r="D41" s="166" t="s">
        <v>126</v>
      </c>
      <c r="E41" s="142">
        <v>-105</v>
      </c>
      <c r="F41" s="142">
        <v>-105</v>
      </c>
      <c r="G41" s="142">
        <v>105</v>
      </c>
      <c r="H41" s="140">
        <f t="shared" si="20"/>
        <v>105</v>
      </c>
      <c r="I41" s="142">
        <v>125</v>
      </c>
      <c r="J41" s="142">
        <v>128</v>
      </c>
      <c r="K41" s="142">
        <v>-130</v>
      </c>
      <c r="L41" s="140">
        <f t="shared" si="21"/>
        <v>128</v>
      </c>
      <c r="M41" s="191">
        <f t="shared" si="22"/>
        <v>233</v>
      </c>
      <c r="N41" s="179">
        <f t="shared" si="23"/>
        <v>286.31039999999996</v>
      </c>
      <c r="O41" s="211">
        <f>RANK(M41,(M38:M47))</f>
        <v>4</v>
      </c>
    </row>
    <row r="42" spans="1:15" ht="15.75">
      <c r="A42" s="164">
        <v>81.8</v>
      </c>
      <c r="B42" s="165" t="s">
        <v>101</v>
      </c>
      <c r="C42" s="166">
        <v>1999</v>
      </c>
      <c r="D42" s="166" t="s">
        <v>25</v>
      </c>
      <c r="E42" s="142">
        <v>95</v>
      </c>
      <c r="F42" s="142">
        <v>-100</v>
      </c>
      <c r="G42" s="142">
        <v>100</v>
      </c>
      <c r="H42" s="140">
        <f t="shared" si="20"/>
        <v>100</v>
      </c>
      <c r="I42" s="142">
        <v>125</v>
      </c>
      <c r="J42" s="142">
        <v>130</v>
      </c>
      <c r="K42" s="142">
        <v>-134</v>
      </c>
      <c r="L42" s="140">
        <f t="shared" si="21"/>
        <v>130</v>
      </c>
      <c r="M42" s="191">
        <f t="shared" si="22"/>
        <v>230</v>
      </c>
      <c r="N42" s="179">
        <f t="shared" si="23"/>
        <v>278.20800000000003</v>
      </c>
      <c r="O42" s="211">
        <f>RANK(M42,(M38:M47))</f>
        <v>5</v>
      </c>
    </row>
    <row r="43" spans="1:15" ht="15.75">
      <c r="A43" s="164">
        <v>84.7</v>
      </c>
      <c r="B43" s="165" t="s">
        <v>107</v>
      </c>
      <c r="C43" s="166">
        <v>2000</v>
      </c>
      <c r="D43" s="166" t="s">
        <v>25</v>
      </c>
      <c r="E43" s="142">
        <v>-95</v>
      </c>
      <c r="F43" s="142">
        <v>-95</v>
      </c>
      <c r="G43" s="142">
        <v>97</v>
      </c>
      <c r="H43" s="140">
        <f t="shared" si="20"/>
        <v>97</v>
      </c>
      <c r="I43" s="142">
        <v>-130</v>
      </c>
      <c r="J43" s="142">
        <v>130</v>
      </c>
      <c r="K43" s="142">
        <v>-135</v>
      </c>
      <c r="L43" s="140">
        <f t="shared" si="21"/>
        <v>130</v>
      </c>
      <c r="M43" s="191">
        <f t="shared" si="22"/>
        <v>227</v>
      </c>
      <c r="N43" s="179">
        <f t="shared" si="23"/>
        <v>269.94839999999999</v>
      </c>
      <c r="O43" s="211">
        <f>RANK(M43,(M38:M47))</f>
        <v>6</v>
      </c>
    </row>
    <row r="44" spans="1:15" ht="15.75">
      <c r="A44" s="164">
        <v>81</v>
      </c>
      <c r="B44" s="165" t="s">
        <v>105</v>
      </c>
      <c r="C44" s="166">
        <v>2000</v>
      </c>
      <c r="D44" s="166" t="s">
        <v>106</v>
      </c>
      <c r="E44" s="142">
        <v>-95</v>
      </c>
      <c r="F44" s="142">
        <v>95</v>
      </c>
      <c r="G44" s="142">
        <v>98</v>
      </c>
      <c r="H44" s="140">
        <f t="shared" si="20"/>
        <v>98</v>
      </c>
      <c r="I44" s="142">
        <v>125</v>
      </c>
      <c r="J44" s="142">
        <v>128</v>
      </c>
      <c r="K44" s="142">
        <v>0</v>
      </c>
      <c r="L44" s="140">
        <f t="shared" si="21"/>
        <v>128</v>
      </c>
      <c r="M44" s="191">
        <f t="shared" si="22"/>
        <v>226</v>
      </c>
      <c r="N44" s="179">
        <f t="shared" si="23"/>
        <v>274.72559999999999</v>
      </c>
      <c r="O44" s="211">
        <f>RANK(M44,(M38:M47))</f>
        <v>7</v>
      </c>
    </row>
    <row r="45" spans="1:15" ht="16.5" thickBot="1">
      <c r="A45" s="250">
        <v>80.7</v>
      </c>
      <c r="B45" s="251" t="s">
        <v>103</v>
      </c>
      <c r="C45" s="252">
        <v>1999</v>
      </c>
      <c r="D45" s="252" t="s">
        <v>25</v>
      </c>
      <c r="E45" s="253">
        <v>-104</v>
      </c>
      <c r="F45" s="253">
        <v>-104</v>
      </c>
      <c r="G45" s="253">
        <v>-104</v>
      </c>
      <c r="H45" s="254">
        <f t="shared" si="20"/>
        <v>0</v>
      </c>
      <c r="I45" s="253">
        <v>0</v>
      </c>
      <c r="J45" s="253">
        <v>0</v>
      </c>
      <c r="K45" s="253">
        <v>0</v>
      </c>
      <c r="L45" s="254">
        <f t="shared" si="21"/>
        <v>0</v>
      </c>
      <c r="M45" s="255">
        <f t="shared" si="22"/>
        <v>0</v>
      </c>
      <c r="N45" s="256">
        <f t="shared" si="23"/>
        <v>0</v>
      </c>
      <c r="O45" s="257" t="s">
        <v>10</v>
      </c>
    </row>
    <row r="46" spans="1:15" ht="16.5" hidden="1" thickBot="1">
      <c r="A46" s="164"/>
      <c r="B46" s="165"/>
      <c r="C46" s="166"/>
      <c r="D46" s="166"/>
      <c r="E46" s="134"/>
      <c r="F46" s="134"/>
      <c r="G46" s="134"/>
      <c r="H46" s="135">
        <f t="shared" ref="H46" si="24">IF(MAX(E46:G46)&lt;0,0,MAX(E46:G46))</f>
        <v>0</v>
      </c>
      <c r="I46" s="134"/>
      <c r="J46" s="134"/>
      <c r="K46" s="134"/>
      <c r="L46" s="135">
        <f t="shared" ref="L46" si="25">IF(MAX(I46:K46)&lt;0,0,MAX(I46:K46))</f>
        <v>0</v>
      </c>
      <c r="M46" s="197">
        <f t="shared" ref="M46" si="26">SUM(H46,L46)</f>
        <v>0</v>
      </c>
      <c r="N46" s="139">
        <f t="shared" ref="N46" si="27">IF(ISNUMBER(A46), (IF(175.508&lt; A46,M46, TRUNC(10^(0.75194503*((LOG((A46/175.508)/LOG(10))*(LOG((A46/175.508)/LOG(10)))))),4)*M46)), 0)</f>
        <v>0</v>
      </c>
      <c r="O46" s="211">
        <f>RANK(M46,(M38:M47))</f>
        <v>8</v>
      </c>
    </row>
    <row r="47" spans="1:15" ht="16.5" hidden="1" thickBot="1">
      <c r="A47" s="170"/>
      <c r="B47" s="171"/>
      <c r="C47" s="172"/>
      <c r="D47" s="173"/>
      <c r="E47" s="209"/>
      <c r="F47" s="174"/>
      <c r="G47" s="209"/>
      <c r="H47" s="147">
        <f t="shared" ref="H47" si="28">IF(MAX(E47:G47)&lt;0,0,MAX(E47:G47))</f>
        <v>0</v>
      </c>
      <c r="I47" s="148"/>
      <c r="J47" s="149"/>
      <c r="K47" s="210"/>
      <c r="L47" s="147">
        <f t="shared" ref="L47" si="29">IF(MAX(I47:K47)&lt;0,0,MAX(I47:K47))</f>
        <v>0</v>
      </c>
      <c r="M47" s="192">
        <f t="shared" ref="M47" si="30">SUM(H47,L47)</f>
        <v>0</v>
      </c>
      <c r="N47" s="150">
        <f t="shared" ref="N47" si="31">IF(ISNUMBER(A47), (IF(175.508&lt; A47,M47, TRUNC(10^(0.75194503*((LOG((A47/175.508)/LOG(10))*(LOG((A47/175.508)/LOG(10)))))),4)*M47)), 0)</f>
        <v>0</v>
      </c>
      <c r="O47" s="211">
        <f>RANK(M47,(M38:M47))</f>
        <v>8</v>
      </c>
    </row>
    <row r="48" spans="1:15" ht="16.5" thickBot="1">
      <c r="A48" s="334" t="s">
        <v>58</v>
      </c>
      <c r="B48" s="335"/>
      <c r="C48" s="335"/>
      <c r="D48" s="335"/>
      <c r="E48" s="335"/>
      <c r="F48" s="335"/>
      <c r="G48" s="335"/>
      <c r="H48" s="335"/>
      <c r="I48" s="335"/>
      <c r="J48" s="335"/>
      <c r="K48" s="335"/>
      <c r="L48" s="335"/>
      <c r="M48" s="335"/>
      <c r="N48" s="335"/>
      <c r="O48" s="336"/>
    </row>
    <row r="49" spans="1:15" ht="15.75">
      <c r="A49" s="238">
        <v>87.1</v>
      </c>
      <c r="B49" s="165" t="s">
        <v>109</v>
      </c>
      <c r="C49" s="121">
        <v>1998</v>
      </c>
      <c r="D49" s="166" t="s">
        <v>25</v>
      </c>
      <c r="E49" s="133">
        <v>-120</v>
      </c>
      <c r="F49" s="134">
        <v>122</v>
      </c>
      <c r="G49" s="133">
        <v>-128</v>
      </c>
      <c r="H49" s="135">
        <f>IF(MAX(E49:G49)&lt;0,0,MAX(E49:G49))</f>
        <v>122</v>
      </c>
      <c r="I49" s="133">
        <v>150</v>
      </c>
      <c r="J49" s="134">
        <v>-160</v>
      </c>
      <c r="K49" s="136">
        <v>0</v>
      </c>
      <c r="L49" s="135">
        <f>IF(MAX(I49:K49)&lt;0,0,MAX(I49:K49))</f>
        <v>150</v>
      </c>
      <c r="M49" s="197">
        <f>SUM(H49,L49)</f>
        <v>272</v>
      </c>
      <c r="N49" s="244">
        <f>IF(ISNUMBER(A49), (IF(175.508&lt; A49,M49, TRUNC(10^(0.75194503*((LOG((A49/175.508)/LOG(10))*(LOG((A49/175.508)/LOG(10)))))),4)*M49)), 0)</f>
        <v>319.27359999999999</v>
      </c>
      <c r="O49" s="219">
        <f>RANK(M49,(M49:M55))</f>
        <v>1</v>
      </c>
    </row>
    <row r="50" spans="1:15" ht="15.75">
      <c r="A50" s="167">
        <v>91.6</v>
      </c>
      <c r="B50" s="168" t="s">
        <v>113</v>
      </c>
      <c r="C50" s="169">
        <v>2000</v>
      </c>
      <c r="D50" s="169" t="s">
        <v>27</v>
      </c>
      <c r="E50" s="142">
        <v>113</v>
      </c>
      <c r="F50" s="142">
        <v>118</v>
      </c>
      <c r="G50" s="142">
        <v>-121</v>
      </c>
      <c r="H50" s="140">
        <f>IF(MAX(E50:G50)&lt;0,0,MAX(E50:G50))</f>
        <v>118</v>
      </c>
      <c r="I50" s="142">
        <v>140</v>
      </c>
      <c r="J50" s="142">
        <v>-147</v>
      </c>
      <c r="K50" s="142">
        <v>150</v>
      </c>
      <c r="L50" s="140">
        <f>IF(MAX(I50:K50)&lt;0,0,MAX(I50:K50))</f>
        <v>150</v>
      </c>
      <c r="M50" s="191">
        <f>SUM(H50,L50)</f>
        <v>268</v>
      </c>
      <c r="N50" s="179">
        <f>IF(ISNUMBER(A50), (IF(175.508&lt; A50,M50, TRUNC(10^(0.75194503*((LOG((A50/175.508)/LOG(10))*(LOG((A50/175.508)/LOG(10)))))),4)*M50)), 0)</f>
        <v>307.66399999999999</v>
      </c>
      <c r="O50" s="220">
        <f>RANK(M50,(M49:M55))</f>
        <v>2</v>
      </c>
    </row>
    <row r="51" spans="1:15" ht="15.75">
      <c r="A51" s="167">
        <v>89.5</v>
      </c>
      <c r="B51" s="168" t="s">
        <v>112</v>
      </c>
      <c r="C51" s="169">
        <v>2002</v>
      </c>
      <c r="D51" s="169" t="s">
        <v>25</v>
      </c>
      <c r="E51" s="142">
        <v>102</v>
      </c>
      <c r="F51" s="142">
        <v>106</v>
      </c>
      <c r="G51" s="142">
        <v>108</v>
      </c>
      <c r="H51" s="140">
        <f>IF(MAX(E51:G51)&lt;0,0,MAX(E51:G51))</f>
        <v>108</v>
      </c>
      <c r="I51" s="142">
        <v>130</v>
      </c>
      <c r="J51" s="142">
        <v>134</v>
      </c>
      <c r="K51" s="142">
        <v>137</v>
      </c>
      <c r="L51" s="140">
        <f>IF(MAX(I51:K51)&lt;0,0,MAX(I51:K51))</f>
        <v>137</v>
      </c>
      <c r="M51" s="191">
        <f>SUM(H51,L51)</f>
        <v>245</v>
      </c>
      <c r="N51" s="179">
        <f>IF(ISNUMBER(A51), (IF(175.508&lt; A51,M51, TRUNC(10^(0.75194503*((LOG((A51/175.508)/LOG(10))*(LOG((A51/175.508)/LOG(10)))))),4)*M51)), 0)</f>
        <v>284.10199999999998</v>
      </c>
      <c r="O51" s="220">
        <f>RANK(M51,(M49:M55))</f>
        <v>3</v>
      </c>
    </row>
    <row r="52" spans="1:15" ht="15.75">
      <c r="A52" s="167">
        <v>93.8</v>
      </c>
      <c r="B52" s="168" t="s">
        <v>110</v>
      </c>
      <c r="C52" s="169">
        <v>1999</v>
      </c>
      <c r="D52" s="169" t="s">
        <v>27</v>
      </c>
      <c r="E52" s="142">
        <v>-105</v>
      </c>
      <c r="F52" s="142">
        <v>-107</v>
      </c>
      <c r="G52" s="142">
        <v>107</v>
      </c>
      <c r="H52" s="140">
        <f>IF(MAX(E52:G52)&lt;0,0,MAX(E52:G52))</f>
        <v>107</v>
      </c>
      <c r="I52" s="142">
        <v>127</v>
      </c>
      <c r="J52" s="142">
        <v>-131</v>
      </c>
      <c r="K52" s="142">
        <v>-131</v>
      </c>
      <c r="L52" s="140">
        <f>IF(MAX(I52:K52)&lt;0,0,MAX(I52:K52))</f>
        <v>127</v>
      </c>
      <c r="M52" s="191">
        <f>SUM(H52,L52)</f>
        <v>234</v>
      </c>
      <c r="N52" s="179">
        <f>IF(ISNUMBER(A52), (IF(175.508&lt; A52,M52, TRUNC(10^(0.75194503*((LOG((A52/175.508)/LOG(10))*(LOG((A52/175.508)/LOG(10)))))),4)*M52)), 0)</f>
        <v>265.98779999999999</v>
      </c>
      <c r="O52" s="220">
        <f>RANK(M52,(M49:M55))</f>
        <v>4</v>
      </c>
    </row>
    <row r="53" spans="1:15" ht="16.5" thickBot="1">
      <c r="A53" s="167">
        <v>92.8</v>
      </c>
      <c r="B53" s="168" t="s">
        <v>111</v>
      </c>
      <c r="C53" s="169">
        <v>1997</v>
      </c>
      <c r="D53" s="169" t="s">
        <v>128</v>
      </c>
      <c r="E53" s="142">
        <v>-107</v>
      </c>
      <c r="F53" s="142">
        <v>-107</v>
      </c>
      <c r="G53" s="142">
        <v>-107</v>
      </c>
      <c r="H53" s="140">
        <f>IF(MAX(E53:G53)&lt;0,0,MAX(E53:G53))</f>
        <v>0</v>
      </c>
      <c r="I53" s="142">
        <v>125</v>
      </c>
      <c r="J53" s="142">
        <v>-131</v>
      </c>
      <c r="K53" s="142">
        <v>132</v>
      </c>
      <c r="L53" s="140">
        <f>IF(MAX(I53:K53)&lt;0,0,MAX(I53:K53))</f>
        <v>132</v>
      </c>
      <c r="M53" s="191">
        <f>SUM(H53,L53)</f>
        <v>132</v>
      </c>
      <c r="N53" s="179">
        <f>IF(ISNUMBER(A53), (IF(175.508&lt; A53,M53, TRUNC(10^(0.75194503*((LOG((A53/175.508)/LOG(10))*(LOG((A53/175.508)/LOG(10)))))),4)*M53)), 0)</f>
        <v>150.7176</v>
      </c>
      <c r="O53" s="220" t="s">
        <v>10</v>
      </c>
    </row>
    <row r="54" spans="1:15" ht="15.75" hidden="1">
      <c r="A54" s="167"/>
      <c r="B54" s="168"/>
      <c r="C54" s="169"/>
      <c r="D54" s="169"/>
      <c r="E54" s="142"/>
      <c r="F54" s="142"/>
      <c r="G54" s="142"/>
      <c r="H54" s="140">
        <f t="shared" si="5"/>
        <v>0</v>
      </c>
      <c r="I54" s="142"/>
      <c r="J54" s="142"/>
      <c r="K54" s="142"/>
      <c r="L54" s="140">
        <f t="shared" si="6"/>
        <v>0</v>
      </c>
      <c r="M54" s="191">
        <f t="shared" si="7"/>
        <v>0</v>
      </c>
      <c r="N54" s="179">
        <f t="shared" si="8"/>
        <v>0</v>
      </c>
      <c r="O54" s="220">
        <f>RANK(M54,(M49:M55))</f>
        <v>6</v>
      </c>
    </row>
    <row r="55" spans="1:15" ht="15.75" hidden="1">
      <c r="A55" s="151"/>
      <c r="B55" s="152"/>
      <c r="C55" s="153"/>
      <c r="D55" s="154"/>
      <c r="E55" s="188"/>
      <c r="F55" s="189"/>
      <c r="G55" s="188"/>
      <c r="H55" s="190">
        <f t="shared" si="5"/>
        <v>0</v>
      </c>
      <c r="I55" s="188"/>
      <c r="J55" s="189"/>
      <c r="K55" s="188"/>
      <c r="L55" s="190">
        <f t="shared" si="6"/>
        <v>0</v>
      </c>
      <c r="M55" s="231">
        <f t="shared" si="7"/>
        <v>0</v>
      </c>
      <c r="N55" s="241">
        <f t="shared" si="8"/>
        <v>0</v>
      </c>
      <c r="O55" s="232">
        <f>RANK(M55,(M49:M55))</f>
        <v>6</v>
      </c>
    </row>
    <row r="56" spans="1:15" ht="16.5" thickBot="1">
      <c r="A56" s="282" t="s">
        <v>59</v>
      </c>
      <c r="B56" s="283"/>
      <c r="C56" s="283"/>
      <c r="D56" s="283"/>
      <c r="E56" s="283"/>
      <c r="F56" s="283"/>
      <c r="G56" s="283"/>
      <c r="H56" s="283"/>
      <c r="I56" s="283"/>
      <c r="J56" s="283"/>
      <c r="K56" s="283"/>
      <c r="L56" s="283"/>
      <c r="M56" s="283"/>
      <c r="N56" s="283"/>
      <c r="O56" s="284"/>
    </row>
    <row r="57" spans="1:15" ht="15.75">
      <c r="A57" s="175">
        <v>100</v>
      </c>
      <c r="B57" s="176" t="s">
        <v>116</v>
      </c>
      <c r="C57" s="177">
        <v>1995</v>
      </c>
      <c r="D57" s="177" t="s">
        <v>106</v>
      </c>
      <c r="E57" s="221">
        <v>133</v>
      </c>
      <c r="F57" s="221">
        <v>138</v>
      </c>
      <c r="G57" s="221">
        <v>-141</v>
      </c>
      <c r="H57" s="222">
        <f>IF(MAX(E57:G57)&lt;0,0,MAX(E57:G57))</f>
        <v>138</v>
      </c>
      <c r="I57" s="221">
        <v>166</v>
      </c>
      <c r="J57" s="133">
        <v>171</v>
      </c>
      <c r="K57" s="221">
        <v>0</v>
      </c>
      <c r="L57" s="222">
        <f>IF(MAX(I57:K57)&lt;0,0,MAX(I57:K57))</f>
        <v>171</v>
      </c>
      <c r="M57" s="223">
        <f>SUM(H57,L57)</f>
        <v>309</v>
      </c>
      <c r="N57" s="178">
        <f>IF(ISNUMBER(A57), (IF(175.508&lt; A57,M57, TRUNC(10^(0.75194503*((LOG((A57/175.508)/LOG(10))*(LOG((A57/175.508)/LOG(10)))))),4)*M57)), 0)</f>
        <v>342.61919999999998</v>
      </c>
      <c r="O57" s="224">
        <f>RANK(M57,(M57:M61))</f>
        <v>1</v>
      </c>
    </row>
    <row r="58" spans="1:15" ht="15.75">
      <c r="A58" s="167">
        <v>103.5</v>
      </c>
      <c r="B58" s="168" t="s">
        <v>117</v>
      </c>
      <c r="C58" s="169">
        <v>1998</v>
      </c>
      <c r="D58" s="169" t="s">
        <v>29</v>
      </c>
      <c r="E58" s="142">
        <v>135</v>
      </c>
      <c r="F58" s="142">
        <v>140</v>
      </c>
      <c r="G58" s="142">
        <v>-143</v>
      </c>
      <c r="H58" s="140">
        <f>IF(MAX(E58:G58)&lt;0,0,MAX(E58:G58))</f>
        <v>140</v>
      </c>
      <c r="I58" s="142">
        <v>163</v>
      </c>
      <c r="J58" s="142">
        <v>-170</v>
      </c>
      <c r="K58" s="142">
        <v>-172</v>
      </c>
      <c r="L58" s="140">
        <f>IF(MAX(I58:K58)&lt;0,0,MAX(I58:K58))</f>
        <v>163</v>
      </c>
      <c r="M58" s="191">
        <f>SUM(H58,L58)</f>
        <v>303</v>
      </c>
      <c r="N58" s="179">
        <f>IF(ISNUMBER(A58), (IF(175.508&lt; A58,M58, TRUNC(10^(0.75194503*((LOG((A58/175.508)/LOG(10))*(LOG((A58/175.508)/LOG(10)))))),4)*M58)), 0)</f>
        <v>331.8759</v>
      </c>
      <c r="O58" s="220">
        <f>RANK(M58,(M57:M61))</f>
        <v>2</v>
      </c>
    </row>
    <row r="59" spans="1:15" ht="15.75">
      <c r="A59" s="161">
        <v>101.7</v>
      </c>
      <c r="B59" s="168" t="s">
        <v>114</v>
      </c>
      <c r="C59" s="225">
        <v>1998</v>
      </c>
      <c r="D59" s="169" t="s">
        <v>78</v>
      </c>
      <c r="E59" s="142">
        <v>110</v>
      </c>
      <c r="F59" s="142">
        <v>-115</v>
      </c>
      <c r="G59" s="142">
        <v>115</v>
      </c>
      <c r="H59" s="140">
        <f>IF(MAX(E59:G59)&lt;0,0,MAX(E59:G59))</f>
        <v>115</v>
      </c>
      <c r="I59" s="142">
        <v>125</v>
      </c>
      <c r="J59" s="142">
        <v>-127</v>
      </c>
      <c r="K59" s="142">
        <v>-127</v>
      </c>
      <c r="L59" s="140">
        <f>IF(MAX(I59:K59)&lt;0,0,MAX(I59:K59))</f>
        <v>125</v>
      </c>
      <c r="M59" s="191">
        <f>SUM(H59,L59)</f>
        <v>240</v>
      </c>
      <c r="N59" s="179">
        <f>IF(ISNUMBER(A59), (IF(175.508&lt; A59,M59, TRUNC(10^(0.75194503*((LOG((A59/175.508)/LOG(10))*(LOG((A59/175.508)/LOG(10)))))),4)*M59)), 0)</f>
        <v>264.50400000000002</v>
      </c>
      <c r="O59" s="220">
        <f>RANK(M59,(M57:M61))</f>
        <v>3</v>
      </c>
    </row>
    <row r="60" spans="1:15" ht="16.5" thickBot="1">
      <c r="A60" s="161">
        <v>94.5</v>
      </c>
      <c r="B60" s="168" t="s">
        <v>115</v>
      </c>
      <c r="C60" s="225">
        <v>1996</v>
      </c>
      <c r="D60" s="169" t="s">
        <v>129</v>
      </c>
      <c r="E60" s="142">
        <v>100</v>
      </c>
      <c r="F60" s="142">
        <v>-105</v>
      </c>
      <c r="G60" s="142">
        <v>-105</v>
      </c>
      <c r="H60" s="140">
        <f>IF(MAX(E60:G60)&lt;0,0,MAX(E60:G60))</f>
        <v>100</v>
      </c>
      <c r="I60" s="142">
        <v>137</v>
      </c>
      <c r="J60" s="142">
        <v>-141</v>
      </c>
      <c r="K60" s="142">
        <v>-141</v>
      </c>
      <c r="L60" s="140">
        <f>IF(MAX(I60:K60)&lt;0,0,MAX(I60:K60))</f>
        <v>137</v>
      </c>
      <c r="M60" s="191">
        <f>SUM(H60,L60)</f>
        <v>237</v>
      </c>
      <c r="N60" s="179">
        <f>IF(ISNUMBER(A60), (IF(175.508&lt; A60,M60, TRUNC(10^(0.75194503*((LOG((A60/175.508)/LOG(10))*(LOG((A60/175.508)/LOG(10)))))),4)*M60)), 0)</f>
        <v>268.59210000000002</v>
      </c>
      <c r="O60" s="220">
        <f>RANK(M60,(M57:M61))</f>
        <v>4</v>
      </c>
    </row>
    <row r="61" spans="1:15" ht="15.75" hidden="1">
      <c r="A61" s="233"/>
      <c r="B61" s="234"/>
      <c r="C61" s="153"/>
      <c r="D61" s="235"/>
      <c r="E61" s="188"/>
      <c r="F61" s="189"/>
      <c r="G61" s="216"/>
      <c r="H61" s="190">
        <f t="shared" ref="H61" si="32">IF(MAX(E61:G61)&lt;0,0,MAX(E61:G61))</f>
        <v>0</v>
      </c>
      <c r="I61" s="188"/>
      <c r="J61" s="189"/>
      <c r="K61" s="236"/>
      <c r="L61" s="190">
        <f t="shared" ref="L61" si="33">IF(MAX(I61:K61)&lt;0,0,MAX(I61:K61))</f>
        <v>0</v>
      </c>
      <c r="M61" s="231">
        <f t="shared" ref="M61" si="34">SUM(H61,L61)</f>
        <v>0</v>
      </c>
      <c r="N61" s="246">
        <f t="shared" ref="N61" si="35">IF(ISNUMBER(A61), (IF(175.508&lt; A61,M61, TRUNC(10^(0.75194503*((LOG((A61/175.508)/LOG(10))*(LOG((A61/175.508)/LOG(10)))))),4)*M61)), 0)</f>
        <v>0</v>
      </c>
      <c r="O61" s="232">
        <f>RANK(M61,(M57:M61))</f>
        <v>5</v>
      </c>
    </row>
    <row r="62" spans="1:15" ht="16.5" thickBot="1">
      <c r="A62" s="282" t="s">
        <v>60</v>
      </c>
      <c r="B62" s="283"/>
      <c r="C62" s="283"/>
      <c r="D62" s="283"/>
      <c r="E62" s="283"/>
      <c r="F62" s="283"/>
      <c r="G62" s="283"/>
      <c r="H62" s="283"/>
      <c r="I62" s="283"/>
      <c r="J62" s="283"/>
      <c r="K62" s="283"/>
      <c r="L62" s="283"/>
      <c r="M62" s="283"/>
      <c r="N62" s="283"/>
      <c r="O62" s="284"/>
    </row>
    <row r="63" spans="1:15" ht="15.75">
      <c r="A63" s="118">
        <v>145.80000000000001</v>
      </c>
      <c r="B63" s="120" t="s">
        <v>118</v>
      </c>
      <c r="C63" s="121">
        <v>2003</v>
      </c>
      <c r="D63" s="132" t="s">
        <v>123</v>
      </c>
      <c r="E63" s="133">
        <v>135</v>
      </c>
      <c r="F63" s="134">
        <v>-141</v>
      </c>
      <c r="G63" s="133">
        <v>-141</v>
      </c>
      <c r="H63" s="135">
        <f t="shared" si="5"/>
        <v>135</v>
      </c>
      <c r="I63" s="133">
        <v>150</v>
      </c>
      <c r="J63" s="134">
        <v>-163</v>
      </c>
      <c r="K63" s="136">
        <v>-163</v>
      </c>
      <c r="L63" s="135">
        <f t="shared" si="6"/>
        <v>150</v>
      </c>
      <c r="M63" s="197">
        <f t="shared" si="7"/>
        <v>285</v>
      </c>
      <c r="N63" s="139">
        <f t="shared" si="8"/>
        <v>288.19200000000001</v>
      </c>
      <c r="O63" s="224">
        <f>RANK(M63,(M63:M66))</f>
        <v>1</v>
      </c>
    </row>
    <row r="64" spans="1:15" ht="16.5" thickBot="1">
      <c r="A64" s="161">
        <v>125.1</v>
      </c>
      <c r="B64" s="168" t="s">
        <v>119</v>
      </c>
      <c r="C64" s="225">
        <v>1996</v>
      </c>
      <c r="D64" s="169" t="s">
        <v>120</v>
      </c>
      <c r="E64" s="142">
        <v>-110</v>
      </c>
      <c r="F64" s="142">
        <v>110</v>
      </c>
      <c r="G64" s="142">
        <v>-120</v>
      </c>
      <c r="H64" s="140">
        <f t="shared" si="5"/>
        <v>110</v>
      </c>
      <c r="I64" s="142">
        <v>-140</v>
      </c>
      <c r="J64" s="142">
        <v>140</v>
      </c>
      <c r="K64" s="142">
        <v>0</v>
      </c>
      <c r="L64" s="140">
        <f t="shared" si="6"/>
        <v>140</v>
      </c>
      <c r="M64" s="191">
        <f t="shared" si="7"/>
        <v>250</v>
      </c>
      <c r="N64" s="179">
        <f t="shared" si="8"/>
        <v>259.52499999999998</v>
      </c>
      <c r="O64" s="220">
        <f>RANK(M64,(M63:M66))</f>
        <v>2</v>
      </c>
    </row>
    <row r="65" spans="1:15" ht="15.75" hidden="1">
      <c r="A65" s="161"/>
      <c r="B65" s="168"/>
      <c r="C65" s="225"/>
      <c r="D65" s="169"/>
      <c r="E65" s="142"/>
      <c r="F65" s="142"/>
      <c r="G65" s="142"/>
      <c r="H65" s="140">
        <f t="shared" si="5"/>
        <v>0</v>
      </c>
      <c r="I65" s="142"/>
      <c r="J65" s="142"/>
      <c r="K65" s="142"/>
      <c r="L65" s="140">
        <f>IF(MAX(I65:K65)&lt;0,0,MAX(I65:K65))</f>
        <v>0</v>
      </c>
      <c r="M65" s="191">
        <f t="shared" si="7"/>
        <v>0</v>
      </c>
      <c r="N65" s="179">
        <f t="shared" si="8"/>
        <v>0</v>
      </c>
      <c r="O65" s="220">
        <f>RANK(M65,(M63:M66))</f>
        <v>3</v>
      </c>
    </row>
    <row r="66" spans="1:15" ht="15.75" hidden="1">
      <c r="A66" s="151"/>
      <c r="B66" s="152"/>
      <c r="C66" s="153"/>
      <c r="D66" s="154"/>
      <c r="E66" s="188"/>
      <c r="F66" s="189"/>
      <c r="G66" s="188"/>
      <c r="H66" s="190">
        <f t="shared" si="5"/>
        <v>0</v>
      </c>
      <c r="I66" s="188"/>
      <c r="J66" s="189"/>
      <c r="K66" s="236"/>
      <c r="L66" s="190">
        <f t="shared" si="6"/>
        <v>0</v>
      </c>
      <c r="M66" s="231">
        <f t="shared" si="7"/>
        <v>0</v>
      </c>
      <c r="N66" s="241">
        <f t="shared" si="8"/>
        <v>0</v>
      </c>
      <c r="O66" s="232">
        <f>RANK(M66,(M63:M66))</f>
        <v>3</v>
      </c>
    </row>
    <row r="67" spans="1:15">
      <c r="A67" s="245"/>
      <c r="B67" s="245"/>
      <c r="C67" s="245"/>
      <c r="D67" s="245"/>
      <c r="E67" s="245"/>
      <c r="F67" s="245"/>
      <c r="G67" s="245"/>
      <c r="H67" s="245"/>
      <c r="I67" s="245"/>
      <c r="J67" s="245"/>
      <c r="K67" s="245"/>
      <c r="L67" s="245"/>
      <c r="M67" s="245"/>
      <c r="N67" s="245"/>
      <c r="O67" s="245"/>
    </row>
    <row r="68" spans="1:15">
      <c r="A68" s="299" t="s">
        <v>122</v>
      </c>
      <c r="B68" s="300"/>
      <c r="C68" s="300"/>
      <c r="D68" s="300"/>
      <c r="E68" s="300"/>
      <c r="F68" s="300"/>
      <c r="G68" s="300"/>
      <c r="H68" s="300"/>
      <c r="I68" s="300"/>
      <c r="J68" s="300"/>
      <c r="K68" s="300"/>
      <c r="L68" s="300"/>
      <c r="M68" s="300"/>
      <c r="N68" s="300"/>
      <c r="O68" s="15"/>
    </row>
    <row r="69" spans="1:15">
      <c r="A69" s="106"/>
      <c r="B69" s="106" t="s">
        <v>121</v>
      </c>
    </row>
  </sheetData>
  <sortState ref="A57:N60">
    <sortCondition descending="1" ref="M57:M60"/>
  </sortState>
  <mergeCells count="19">
    <mergeCell ref="A62:O62"/>
    <mergeCell ref="A68:N68"/>
    <mergeCell ref="A37:O37"/>
    <mergeCell ref="A48:O48"/>
    <mergeCell ref="A6:O6"/>
    <mergeCell ref="A11:O11"/>
    <mergeCell ref="A26:O26"/>
    <mergeCell ref="A17:O17"/>
    <mergeCell ref="A56:O56"/>
    <mergeCell ref="A1:N1"/>
    <mergeCell ref="A2:B2"/>
    <mergeCell ref="C2:K2"/>
    <mergeCell ref="B4:B5"/>
    <mergeCell ref="C4:C5"/>
    <mergeCell ref="D4:D5"/>
    <mergeCell ref="M4:M5"/>
    <mergeCell ref="N4:N5"/>
    <mergeCell ref="L2:O2"/>
    <mergeCell ref="O4:O5"/>
  </mergeCells>
  <printOptions horizontalCentered="1"/>
  <pageMargins left="0.59055118110236227" right="0.59055118110236227" top="0.59055118110236227" bottom="0.59055118110236227" header="0" footer="0"/>
  <pageSetup paperSize="9" scale="99" fitToHeight="2" orientation="landscape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Juniorky do 23 let</vt:lpstr>
      <vt:lpstr>Juniorky do 20 let</vt:lpstr>
      <vt:lpstr>Junioři do 23 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uzivatel</cp:lastModifiedBy>
  <cp:lastPrinted>2018-09-29T21:41:13Z</cp:lastPrinted>
  <dcterms:created xsi:type="dcterms:W3CDTF">2017-04-29T16:55:30Z</dcterms:created>
  <dcterms:modified xsi:type="dcterms:W3CDTF">2018-09-29T21:59:16Z</dcterms:modified>
</cp:coreProperties>
</file>